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00" activeTab="0"/>
  </bookViews>
  <sheets>
    <sheet name="PlanAnualDeTrabajo" sheetId="1" r:id="rId1"/>
    <sheet name="ALERTA" sheetId="2" r:id="rId2"/>
    <sheet name="Cumplimiento" sheetId="3" r:id="rId3"/>
    <sheet name="Control_de_cambios" sheetId="4" r:id="rId4"/>
  </sheets>
  <externalReferences>
    <externalReference r:id="rId7"/>
    <externalReference r:id="rId8"/>
    <externalReference r:id="rId9"/>
  </externalReferences>
  <definedNames>
    <definedName name="_xlfn.IFERROR" hidden="1">#NAME?</definedName>
    <definedName name="_xlfn_AGGREGATE">NA()</definedName>
    <definedName name="_xlfn_IFERROR">NA()</definedName>
    <definedName name="ABRIL">'[1]ENE'!$A$63:$B$68+'[1]ENE'!$A$63:$B$68</definedName>
    <definedName name="AGOSTO">'[1]ENE'!$A$63:$B$68+'[1]ENE'!$A$63:$B$68</definedName>
    <definedName name="_xlnm.Print_Area" localSheetId="2">'Cumplimiento'!$A$1:$K$35</definedName>
    <definedName name="AT">#REF!</definedName>
    <definedName name="AuseNC">'[1]ENE'!$A$63:$B$68+'[1]ENE'!$A$63:$B$68</definedName>
    <definedName name="CLASE_DE_RIESGO">#REF!+#REF!</definedName>
    <definedName name="Dias">#REF!</definedName>
    <definedName name="DiasAu">'[1]ENE'!$A$63:$B$68+'[1]ENE'!$A$63:$B$68</definedName>
    <definedName name="Excel_BuiltIn__FilterDatabase" localSheetId="1">'ALERTA'!$C$2:$AV$2</definedName>
    <definedName name="Excel_BuiltIn_Print_Area" localSheetId="2">'Cumplimiento'!$A$1:$K$35</definedName>
    <definedName name="Excel_BuiltIn_Print_Titles" localSheetId="0">'PlanAnualDeTrabajo'!$1:$12</definedName>
    <definedName name="Horas">#REF!</definedName>
    <definedName name="JULIO">'[1]ENE'!$A$63:$B$68+'[1]ENE'!$A$63:$B$68</definedName>
    <definedName name="JUNIO">'[1]ENE'!$A$63:$B$68+'[1]ENE'!$A$63:$B$68</definedName>
    <definedName name="MAYO">'[1]ENE'!$A$63:$B$68+'[1]ENE'!$A$63:$B$68</definedName>
    <definedName name="Meses">#REF!</definedName>
    <definedName name="SEPT">'[1]ENE'!$A$63:$B$68+'[1]ENE'!$A$63:$B$68</definedName>
    <definedName name="TIPO">'[3]Referencias'!$D$2:$D$5</definedName>
    <definedName name="_xlnm.Print_Titles" localSheetId="0">'PlanAnualDeTrabajo'!$1:$12</definedName>
    <definedName name="Valores">'[1]ENE'!$A$63:$B$68+'[1]ENE'!$A$63:$B$68</definedName>
  </definedNames>
  <calcPr fullCalcOnLoad="1"/>
</workbook>
</file>

<file path=xl/sharedStrings.xml><?xml version="1.0" encoding="utf-8"?>
<sst xmlns="http://schemas.openxmlformats.org/spreadsheetml/2006/main" count="707" uniqueCount="248">
  <si>
    <t>PLAN DE TRABAJO ANUAL DEL SISTEMA DE GESTIÓN DE SEGURIDAD Y SALUD EN EL TRABAJO</t>
  </si>
  <si>
    <t>Hoy</t>
  </si>
  <si>
    <t>Dias de alerta por vencer</t>
  </si>
  <si>
    <t>OBJETIVO</t>
  </si>
  <si>
    <t>Diseñar, desarrollar, ejecutar y garantizar el cumplimiento del plan de trabajo anual para alcanzar cada uno de los objetivos propuestos en el Sistema de Gestión de la Seguridad y Salud en el Trabajo SG-SST de la E.S.E CARMEN EMILIA OSPINA.</t>
  </si>
  <si>
    <t>ESTADO</t>
  </si>
  <si>
    <t>Vencido</t>
  </si>
  <si>
    <t>ALCANCE</t>
  </si>
  <si>
    <t>Todas las actividades establecidas en el Plan de Trabajo, incluyen a todos los trabajadores bajo cualquier modalidad de Contrato que se encuentren expuestos a algun Riesgo en las Instalaciones y cada uno de los centros de trabajo  de la E.S.E CARMEN EMILIA OSPINA.</t>
  </si>
  <si>
    <t>po vencer</t>
  </si>
  <si>
    <t>con tiempo</t>
  </si>
  <si>
    <t>ACTIVIDAD</t>
  </si>
  <si>
    <t>RESPONSABLES</t>
  </si>
  <si>
    <t>PRESUPUESTO</t>
  </si>
  <si>
    <t>EVIDENCIA</t>
  </si>
  <si>
    <t>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</si>
  <si>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</si>
  <si>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</si>
  <si>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</si>
  <si>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</si>
  <si>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</si>
  <si>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</si>
  <si>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</si>
  <si>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</si>
  <si>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</si>
  <si>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</si>
  <si>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</si>
  <si>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</si>
  <si>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FALTANTES </t>
  </si>
  <si>
    <t>E</t>
  </si>
  <si>
    <t>REQUISITOS LEGALES</t>
  </si>
  <si>
    <t>Seguimiento al Comité Paritario de Seguridad y Salud en el Trabajo</t>
  </si>
  <si>
    <t>Actas del Comité del COPASST</t>
  </si>
  <si>
    <t>Seguimiento a indicadores del SG-STT</t>
  </si>
  <si>
    <t>Seguimiento al Comité de Convivencia Laboral</t>
  </si>
  <si>
    <t>Seguimiento al programa de capacitación</t>
  </si>
  <si>
    <t>Programa de capacitación</t>
  </si>
  <si>
    <t>Inducción al personal en el SG-SST</t>
  </si>
  <si>
    <t>Formato de asistencia</t>
  </si>
  <si>
    <t>Seguimiento a la matriz de identificación de peligros, valoración y evaluación de riesgos</t>
  </si>
  <si>
    <t>Matris IPVER</t>
  </si>
  <si>
    <t>Seguimiento a la matriz de requisitos legales</t>
  </si>
  <si>
    <t>Matriz de Requisitos Legales</t>
  </si>
  <si>
    <t>Revisión por la alta dirección del SG-SST</t>
  </si>
  <si>
    <t>Informe Plan de Accion</t>
  </si>
  <si>
    <t>Auditoria Interna al SG-SST</t>
  </si>
  <si>
    <t>Informe de Auditoría</t>
  </si>
  <si>
    <t>Elaboración Inventario de Sustancias químicas</t>
  </si>
  <si>
    <t>Inspecciónes EPP</t>
  </si>
  <si>
    <t>Capacitación en Riesgo Químico /  Promoción y Prevención de la salud – Taller de Prevención de Riesgos Quimicos</t>
  </si>
  <si>
    <t>Listado de Asistencia</t>
  </si>
  <si>
    <t>Seguimiento al Programa de Gestión</t>
  </si>
  <si>
    <t>RIESGO CONDICIONES DE SEGURIDAD ( Accidentes de Transito)</t>
  </si>
  <si>
    <t>Elaboración Programa en Seguridad Vial</t>
  </si>
  <si>
    <t>Capacitación Seguridad Vial – Comité Vial</t>
  </si>
  <si>
    <t>Seguimiento al programa</t>
  </si>
  <si>
    <t>RIESGO PSICOSOCIAL</t>
  </si>
  <si>
    <t>Socialización a COPASST y Alta Dirección de resultados de inspecciones</t>
  </si>
  <si>
    <t>Capacitación en orden y aseo</t>
  </si>
  <si>
    <t>Capacitacion DME</t>
  </si>
  <si>
    <t>TRABAJO EN ALTURAS</t>
  </si>
  <si>
    <t>Elaboración diagnóstico para trabajos en alturas</t>
  </si>
  <si>
    <t>Capacitación en Curso Avanzado en Alturas</t>
  </si>
  <si>
    <t>Certifcado Curso Avanzando en Trabajos en Alturas</t>
  </si>
  <si>
    <t>Reetrenamiento en trabajo en alturas</t>
  </si>
  <si>
    <t>Certificado de reentranimiento</t>
  </si>
  <si>
    <t>Capacitación en curso administrativo</t>
  </si>
  <si>
    <t>Inspección de elementos de protección personal</t>
  </si>
  <si>
    <t>Elaboración del Inventario de tareas de alto riesgo</t>
  </si>
  <si>
    <t>Elaboración de procedimientos de alto riesgo</t>
  </si>
  <si>
    <t>PLAN HOSPITALARIO DE EMERGENCIAS</t>
  </si>
  <si>
    <t>Elaboración de Plan Hospitalario de emergencias Sede Canaima</t>
  </si>
  <si>
    <t>Elaboración de Plan Hospitalario de emergencias Sede IPC</t>
  </si>
  <si>
    <t>Elaboración de Plan Hospitalario de emergencias Sede Palmas</t>
  </si>
  <si>
    <t>Elaboración de Plan Hospitalario de emergencias Sede Granjas</t>
  </si>
  <si>
    <t>Elaboración de Plan Hospitalario de emergencias Sede Caguan</t>
  </si>
  <si>
    <t>Elaboración de Plan Hospitalario de emergencias Sede Fortalecillas</t>
  </si>
  <si>
    <t>Elaboración de Plan Hospitalario de emergencias Sede San Luis</t>
  </si>
  <si>
    <t>Elaboración de Plan Hospitalario de emergencias Vegalarga</t>
  </si>
  <si>
    <t>Elaboración de Plan Hospitalario de emergencias Eduardo Santos</t>
  </si>
  <si>
    <t>Elaboración de Plan Hospitalario de emergencias Siete de Agosto</t>
  </si>
  <si>
    <t>Actualizacion Planes de Emergencias Sedes (siete de agosto, caguan, eduardo santos, fortalecillas, san luis, vegalarga)</t>
  </si>
  <si>
    <t>Reunión Comité Hospitalario de emergencias</t>
  </si>
  <si>
    <t>Capacitación en el Plan Hospitalario de emergencias
(Ver programa de capacitación)</t>
  </si>
  <si>
    <t>Capacitación en primeros auxilios</t>
  </si>
  <si>
    <t>Capacitación en evacuación y rescate</t>
  </si>
  <si>
    <t>Capacitación en prevención contraincendios</t>
  </si>
  <si>
    <t>Simulacros</t>
  </si>
  <si>
    <t>Elaboración formatos de inspección de equipos de emergencias</t>
  </si>
  <si>
    <t>Inspección de equipos de emergencia</t>
  </si>
  <si>
    <t>RIESGO MECÁNICO</t>
  </si>
  <si>
    <t>Elaboración del Inventario de equipos Herramientas</t>
  </si>
  <si>
    <t>Elaboración de fichas técnicas de seguridad de equipos</t>
  </si>
  <si>
    <t>Capacitación en manejo de herramientas</t>
  </si>
  <si>
    <t>Aplicación de la Bateria de Riesgo psicosocial</t>
  </si>
  <si>
    <t>Diagnósitco de baterio de riesgo psicosocial</t>
  </si>
  <si>
    <t>Capacitación en trabajo en equipo</t>
  </si>
  <si>
    <t>Capacitación en resolución de conflictos</t>
  </si>
  <si>
    <t>Seguimiento al programa de gestión</t>
  </si>
  <si>
    <t>Total de Actividades Programadas</t>
  </si>
  <si>
    <t>Total de Actividades Ejecutadas</t>
  </si>
  <si>
    <t>Cumplimiento Mensual</t>
  </si>
  <si>
    <t>FECHA ACTUAL</t>
  </si>
  <si>
    <t>ALERTA</t>
  </si>
  <si>
    <t>FICHA TÉCNICA DE INDICADORES DEL SG-SST</t>
  </si>
  <si>
    <t>PROCESO</t>
  </si>
  <si>
    <t>NOMBRE DEL INDICADOR</t>
  </si>
  <si>
    <t>Evaluación del cumplimiento del Plan Anual de Trabajo</t>
  </si>
  <si>
    <t>RESPONSABLE</t>
  </si>
  <si>
    <t>Coordinador SG-SST</t>
  </si>
  <si>
    <t>PERIODICIDAD</t>
  </si>
  <si>
    <t xml:space="preserve">Análisis Trimestral </t>
  </si>
  <si>
    <t>UNIDAD</t>
  </si>
  <si>
    <t>Porcentaje</t>
  </si>
  <si>
    <t>TIPO DE INDICADOR</t>
  </si>
  <si>
    <t>Proceso</t>
  </si>
  <si>
    <t>MÉTODO DE CALCULO</t>
  </si>
  <si>
    <t>(Actividades ejecutadas en el mes / Actividades programadas en el mes) x 100</t>
  </si>
  <si>
    <t>DEFINICIÓN DEL INDICADOR</t>
  </si>
  <si>
    <t>Mide porcentualmente el cumplimiento en la ejecución de las actividades del Plan de trabajo Anual del SG-SST</t>
  </si>
  <si>
    <t>FUENTE DE DATOS:</t>
  </si>
  <si>
    <t>Plan de Trabajo Anual del SG-SST</t>
  </si>
  <si>
    <t>PERSONAS A CONOCER EL REPORTE</t>
  </si>
  <si>
    <t>Alta Dirección</t>
  </si>
  <si>
    <t>TABLA DE SEGUIMIENTO</t>
  </si>
  <si>
    <t>MEDICIÓN</t>
  </si>
  <si>
    <t>META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</si>
  <si>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</si>
  <si>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</si>
  <si>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</si>
  <si>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</si>
  <si>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</si>
  <si>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</si>
  <si>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</si>
  <si>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</si>
  <si>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</si>
  <si>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 xml:space="preserve">Octubre </t>
  </si>
  <si>
    <t xml:space="preserve">Noviembre </t>
  </si>
  <si>
    <t>Diciembre</t>
  </si>
  <si>
    <t>ANÁLISIS / INTERPRETACIÓN DEL INDICADOR</t>
  </si>
  <si>
    <t xml:space="preserve">Enero - Marzo:
Abril - Junio
Julio - Septiembre
Octubre . Diciembre
</t>
  </si>
  <si>
    <t>RIESGO BIOMECANICO</t>
  </si>
  <si>
    <t>Capacitacion en riesgo biologico</t>
  </si>
  <si>
    <t>Capacitacion en radiaciones Ionizantes</t>
  </si>
  <si>
    <t>Capacitacion de prevencion Riesgo Auditivo y visuales</t>
  </si>
  <si>
    <t>CAPACITACIONES VARIAS</t>
  </si>
  <si>
    <t>Capacitacion Protocolo lavado de manos y usos correcto de EPP</t>
  </si>
  <si>
    <t>Capacitacion manipulacion manual de pacientes</t>
  </si>
  <si>
    <t xml:space="preserve">Inspección  y/o evaluacion de puestos de trabajo </t>
  </si>
  <si>
    <t xml:space="preserve">Capacitación en Convivencia laboral </t>
  </si>
  <si>
    <t>DIAS</t>
  </si>
  <si>
    <t>TIENE</t>
  </si>
  <si>
    <t xml:space="preserve">FALTAN </t>
  </si>
  <si>
    <t>HOY</t>
  </si>
  <si>
    <t>VENCIDO</t>
  </si>
  <si>
    <t>ENTREGADO</t>
  </si>
  <si>
    <t>DOCUMENTO DE APOYO</t>
  </si>
  <si>
    <t>CÓDIGO:</t>
  </si>
  <si>
    <t>VERSIÓN:</t>
  </si>
  <si>
    <t>VIGENCIA:</t>
  </si>
  <si>
    <t>PAGINA 1 DE 1</t>
  </si>
  <si>
    <t>SOA-S1-D11</t>
  </si>
  <si>
    <t>CODIGO:</t>
  </si>
  <si>
    <t>CONTROL DE CAMBIOS</t>
  </si>
  <si>
    <t>Versión</t>
  </si>
  <si>
    <t xml:space="preserve"> Descripción del cambio</t>
  </si>
  <si>
    <t>Fecha de aprobación</t>
  </si>
  <si>
    <t>Elaboración del documento: Se elabora documento con el fin de  dar cumplimiento al SG-SST del subproceso: "Salud Ocupacional".</t>
  </si>
  <si>
    <t>Nombre: Irma Susana Bermúdez Acosta. 
Contratista área Garantía de la Calidad.</t>
  </si>
  <si>
    <t>Nombre: Claudia Marcela Camacho 
Cargo: Subgerente Administrativa.</t>
  </si>
  <si>
    <t>Elaboro</t>
  </si>
  <si>
    <t>Revisó</t>
  </si>
  <si>
    <t>Aprobó</t>
  </si>
  <si>
    <t xml:space="preserve">
Nombre: Constanza Vargas Dussan.
Contratista área de Salud Ocupacional.
Nombre: Evelyn Karolina García Polanco
Contratista área Garantía de la Calidad.</t>
  </si>
  <si>
    <t>Seguimiento al programa Trabajo Seguro en alturas</t>
  </si>
  <si>
    <t>Capacitación en Riesgo Trabajo en Alturas /  Promoción y Prevención de la salud – Taller de Prevención de Trabajo en alturas.</t>
  </si>
  <si>
    <t>Seguimiento a Inspeccion de Area de Trabajo</t>
  </si>
  <si>
    <t>PROGRAMA TRABAJO SEGURO EN ALTURAS</t>
  </si>
  <si>
    <t>Programa de Gestion de Trabajo Seguro en alturas</t>
  </si>
  <si>
    <t>Informe de EPP / Lista de Chequeo</t>
  </si>
  <si>
    <t>Formato ATS</t>
  </si>
  <si>
    <t>Certificacion en manejo defensivo</t>
  </si>
  <si>
    <t>Inspecciones EPP</t>
  </si>
  <si>
    <t>Inspecciones de Area Vial</t>
  </si>
  <si>
    <t>Lista de Chequeo</t>
  </si>
  <si>
    <t>PROGRAMA SEGURIDAD VIAL</t>
  </si>
  <si>
    <t>Programa de Seguridad Vial</t>
  </si>
  <si>
    <t>Certificado de manejo defensivo</t>
  </si>
  <si>
    <t>Inspeccion y/o evaliuacion puestos de trabajo</t>
  </si>
  <si>
    <t>Capacitación en orden y aseo, DME, estilos de vida saludable, pausas activas,</t>
  </si>
  <si>
    <t xml:space="preserve">Seguimiento al Programa </t>
  </si>
  <si>
    <t>Seguimiento a pausas activas</t>
  </si>
  <si>
    <t xml:space="preserve">Informe de inspección de áreas de trabajo </t>
  </si>
  <si>
    <t>Listado de Asistencia / Acta copasst</t>
  </si>
  <si>
    <t>Listado de Asistencia / Informe</t>
  </si>
  <si>
    <t>Programa de gestión Cardio vascular</t>
  </si>
  <si>
    <t>Listado asistencia</t>
  </si>
  <si>
    <t xml:space="preserve"> PROGRAMA CARDIOVASCULA DME Y RIESGO BIOMECANICO</t>
  </si>
  <si>
    <t>Capacitación en convivencia laboral</t>
  </si>
  <si>
    <t>Capacitacion manejo del estrés</t>
  </si>
  <si>
    <t>Informe de aplicación de batería de riesgo psicosocial</t>
  </si>
  <si>
    <t>Actas  de comité de convivencia laboral</t>
  </si>
  <si>
    <t>Listado de Asistencia / actas de capacitacion</t>
  </si>
  <si>
    <t>Programa de gestión del riesgo psicosocial</t>
  </si>
  <si>
    <t>asistencia / actas de capacitacion</t>
  </si>
  <si>
    <t>PROGRAMA VIGILANCIA EPIDEMIOLOGICA RIESGO PSICOSOCIAL</t>
  </si>
  <si>
    <t>Elaboración Y /O actualizacion de Plan Hospitalario de emergencias Sede Canaima</t>
  </si>
  <si>
    <t>Elaboración y/o actualizacion de Plan Hospitalario de emergencias Sede IPC</t>
  </si>
  <si>
    <t>Elaboración y/o actualizacion de Plan Hospitalario de emergencias Sede Palmas</t>
  </si>
  <si>
    <t>Elaboración y/o actualizacion de Plan Hospitalario de emergencias Sede Granjas</t>
  </si>
  <si>
    <t>Elaboración y/o actualizacion de Plan Hospitalario de emergencias Sede Caguan</t>
  </si>
  <si>
    <t>Elaboración y/o actualizacion de Plan Hospitalario de emergencias Sede Fortalecillas</t>
  </si>
  <si>
    <t>Elaboración y/o actualizacion de Plan Hospitalario de emergencias Sede San Luis</t>
  </si>
  <si>
    <t>Elaboración y/o actualizacion de Plan Hospitalario de emergencias Vegalarga</t>
  </si>
  <si>
    <t>Elaboración y/o actualizacion de Plan Hospitalario de emergencias Eduardo Santos</t>
  </si>
  <si>
    <t>Elaboración y/o actualizacion de Plan Hospitalario de emergencias Siete de Agosto</t>
  </si>
  <si>
    <t>Elaboracion del plan hospitalario de emergencia sede CAIMI.</t>
  </si>
  <si>
    <t xml:space="preserve">Capacitación AL COE en el Plan Hospitalario de emergencias
</t>
  </si>
  <si>
    <t>Simulacros /  simulacion</t>
  </si>
  <si>
    <t>Inspección a equipos de emergencias</t>
  </si>
  <si>
    <t>Plan Hospitalario de Emergencias</t>
  </si>
  <si>
    <t>Listado de Asistencia / Acta de reunion</t>
  </si>
  <si>
    <t>Informe de simulacro</t>
  </si>
  <si>
    <t>Formato de inspección</t>
  </si>
  <si>
    <t>Indicadores del programa:( #de planes Elaborados /# de planes actualizados*100)</t>
  </si>
  <si>
    <t>Tamizaje respiratorio</t>
  </si>
  <si>
    <t>Camapañas de prevencion en riesgo biologico</t>
  </si>
  <si>
    <t>Seguimiento al protocolo de bioseguridad</t>
  </si>
  <si>
    <t>Seguimiento al indicador de casos covid-19</t>
  </si>
  <si>
    <t>Capacitación en riesgo biologico (uso correcto, colocacion y retiro de epp,  lavado de manos etc).</t>
  </si>
  <si>
    <t>Informe de resultados</t>
  </si>
  <si>
    <t>Informe / lista de asistencia</t>
  </si>
  <si>
    <t>Informes y lista de chequeo</t>
  </si>
  <si>
    <t>Indicador de Casos covid-19</t>
  </si>
  <si>
    <t>Programa de gestión del riesgo biologico</t>
  </si>
  <si>
    <t>capacitacion en riesgo quimico</t>
  </si>
  <si>
    <t>capacitacion en riesgo fisico</t>
  </si>
  <si>
    <t>Capacitacion en riesgo mecanico</t>
  </si>
  <si>
    <t>Actividad Ludica promocion y prevencion COVID</t>
  </si>
  <si>
    <t>ACTIVIDADES  VARIAS</t>
  </si>
  <si>
    <t>PROGRAMA DE RIESGO BIOLOGICO</t>
  </si>
  <si>
    <t>Coordinador del SG-SST con apoyo de ARL</t>
  </si>
  <si>
    <t>SST/ARL</t>
  </si>
  <si>
    <t>ARL</t>
  </si>
  <si>
    <t>SST</t>
  </si>
  <si>
    <t>SST / ARL</t>
  </si>
  <si>
    <t>Activadad estilo de vida saludable, Nutricion SPA, RUMBATERAPIA,   ETC</t>
  </si>
  <si>
    <t xml:space="preserve">Indicadores del SG-SST 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</si>
</sst>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[$€-2]* #,##0.00_-;\-[$€-2]* #,##0.00_-;_-[$€-2]* \-??_-"/>
    <numFmt numFmtId="171" formatCode="_ [$€-2]\ * #,##0.00_ ;_ [$€-2]\ * \-#,##0.00_ ;_ [$€-2]\ * \-??_ "/>
    <numFmt numFmtId="172" formatCode="_ * #,##0.00_ ;_ * \-#,##0.00_ ;_ * \-??_ ;_ @_ "/>
    <numFmt numFmtId="173" formatCode="_-* #,##0.00\ _D_M_-;\-* #,##0.00\ _D_M_-;_-* \-??\ _D_M_-;_-@_-"/>
    <numFmt numFmtId="174" formatCode="_(* #,##0.00_);_(* \(#,##0.00\);_(* \-??_);_(@_)"/>
    <numFmt numFmtId="175" formatCode="_-* #,##0.00_-;\-* #,##0.00_-;_-* \-??_-;_-@_-"/>
    <numFmt numFmtId="176" formatCode="_(&quot;$ &quot;* #,##0_);_(&quot;$ &quot;* \(#,##0\);_(&quot;$ &quot;* \-??_);_(@_)"/>
    <numFmt numFmtId="177" formatCode="_-* #,##0.00&quot; €&quot;_-;\-* #,##0.00&quot; €&quot;_-;_-* \-??&quot; €&quot;_-;_-@_-"/>
    <numFmt numFmtId="178" formatCode="_ &quot;$ &quot;* #,##0.00_ ;_ &quot;$ &quot;* \-#,##0.00_ ;_ &quot;$ &quot;* \-??_ ;_ @_ "/>
    <numFmt numFmtId="179" formatCode="_(&quot;$ &quot;* #,##0.00_);_(&quot;$ &quot;* \(#,##0.00\);_(&quot;$ &quot;* \-??_);_(@_)"/>
    <numFmt numFmtId="180" formatCode="mm/yy"/>
    <numFmt numFmtId="181" formatCode="dd/mm/yyyy"/>
  </numFmts>
  <fonts count="68">
    <font>
      <sz val="12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b/>
      <sz val="22"/>
      <color indexed="63"/>
      <name val="Bradley Hand ITC"/>
      <family val="4"/>
    </font>
    <font>
      <b/>
      <sz val="22"/>
      <color indexed="62"/>
      <name val="Britannic Bold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9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8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5" fontId="0" fillId="0" borderId="0" applyFill="0" applyBorder="0" applyAlignment="0" applyProtection="0"/>
    <xf numFmtId="172" fontId="0" fillId="0" borderId="0" applyFill="0" applyBorder="0" applyAlignment="0" applyProtection="0"/>
    <xf numFmtId="175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5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0" borderId="9" applyNumberFormat="0" applyFill="0" applyAlignment="0" applyProtection="0"/>
  </cellStyleXfs>
  <cellXfs count="46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Border="1" applyAlignment="1">
      <alignment/>
    </xf>
    <xf numFmtId="181" fontId="11" fillId="0" borderId="10" xfId="0" applyNumberFormat="1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1" fillId="39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40" borderId="0" xfId="0" applyFont="1" applyFill="1" applyAlignment="1">
      <alignment/>
    </xf>
    <xf numFmtId="0" fontId="11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/>
    </xf>
    <xf numFmtId="0" fontId="9" fillId="41" borderId="0" xfId="0" applyFont="1" applyFill="1" applyAlignment="1">
      <alignment/>
    </xf>
    <xf numFmtId="0" fontId="16" fillId="33" borderId="0" xfId="422" applyFont="1" applyFill="1" applyBorder="1" applyAlignment="1">
      <alignment/>
      <protection/>
    </xf>
    <xf numFmtId="0" fontId="17" fillId="0" borderId="0" xfId="422" applyFont="1" applyBorder="1" applyAlignment="1">
      <alignment vertical="top" wrapText="1"/>
      <protection/>
    </xf>
    <xf numFmtId="0" fontId="19" fillId="0" borderId="0" xfId="422" applyFont="1" applyBorder="1" applyAlignment="1">
      <alignment vertical="center" wrapText="1"/>
      <protection/>
    </xf>
    <xf numFmtId="0" fontId="4" fillId="0" borderId="0" xfId="422">
      <alignment/>
      <protection/>
    </xf>
    <xf numFmtId="0" fontId="20" fillId="0" borderId="0" xfId="422" applyFont="1" applyBorder="1" applyAlignment="1">
      <alignment vertical="center" wrapText="1"/>
      <protection/>
    </xf>
    <xf numFmtId="0" fontId="16" fillId="0" borderId="0" xfId="422" applyFont="1" applyFill="1" applyBorder="1" applyAlignment="1">
      <alignment/>
      <protection/>
    </xf>
    <xf numFmtId="0" fontId="21" fillId="33" borderId="0" xfId="422" applyFont="1" applyFill="1" applyBorder="1" applyAlignment="1">
      <alignment horizontal="center" vertical="center" wrapText="1"/>
      <protection/>
    </xf>
    <xf numFmtId="0" fontId="21" fillId="33" borderId="12" xfId="422" applyFont="1" applyFill="1" applyBorder="1" applyAlignment="1">
      <alignment horizontal="center" vertical="center" wrapText="1"/>
      <protection/>
    </xf>
    <xf numFmtId="0" fontId="16" fillId="33" borderId="0" xfId="422" applyFont="1" applyFill="1" applyBorder="1" applyAlignment="1">
      <alignment horizontal="center" wrapText="1"/>
      <protection/>
    </xf>
    <xf numFmtId="0" fontId="16" fillId="33" borderId="12" xfId="422" applyFont="1" applyFill="1" applyBorder="1" applyAlignment="1">
      <alignment/>
      <protection/>
    </xf>
    <xf numFmtId="0" fontId="16" fillId="33" borderId="0" xfId="422" applyFont="1" applyFill="1" applyBorder="1" applyAlignment="1">
      <alignment vertical="center"/>
      <protection/>
    </xf>
    <xf numFmtId="181" fontId="16" fillId="33" borderId="13" xfId="422" applyNumberFormat="1" applyFont="1" applyFill="1" applyBorder="1" applyAlignment="1">
      <alignment horizontal="center" vertical="center"/>
      <protection/>
    </xf>
    <xf numFmtId="9" fontId="16" fillId="33" borderId="10" xfId="811" applyFont="1" applyFill="1" applyBorder="1" applyAlignment="1" applyProtection="1">
      <alignment horizontal="center" vertical="center"/>
      <protection/>
    </xf>
    <xf numFmtId="181" fontId="16" fillId="33" borderId="0" xfId="422" applyNumberFormat="1" applyFont="1" applyFill="1" applyBorder="1" applyAlignment="1">
      <alignment vertical="center"/>
      <protection/>
    </xf>
    <xf numFmtId="181" fontId="16" fillId="33" borderId="0" xfId="422" applyNumberFormat="1" applyFont="1" applyFill="1" applyBorder="1" applyAlignment="1">
      <alignment horizontal="center" vertical="center" wrapText="1"/>
      <protection/>
    </xf>
    <xf numFmtId="181" fontId="16" fillId="33" borderId="12" xfId="422" applyNumberFormat="1" applyFont="1" applyFill="1" applyBorder="1" applyAlignment="1">
      <alignment vertical="center"/>
      <protection/>
    </xf>
    <xf numFmtId="181" fontId="16" fillId="33" borderId="13" xfId="422" applyNumberFormat="1" applyFont="1" applyFill="1" applyBorder="1" applyAlignment="1">
      <alignment horizontal="center"/>
      <protection/>
    </xf>
    <xf numFmtId="181" fontId="16" fillId="33" borderId="14" xfId="422" applyNumberFormat="1" applyFont="1" applyFill="1" applyBorder="1" applyAlignment="1">
      <alignment horizontal="center"/>
      <protection/>
    </xf>
    <xf numFmtId="9" fontId="16" fillId="33" borderId="15" xfId="811" applyFont="1" applyFill="1" applyBorder="1" applyAlignment="1" applyProtection="1">
      <alignment horizontal="center" vertical="center"/>
      <protection/>
    </xf>
    <xf numFmtId="0" fontId="16" fillId="33" borderId="16" xfId="422" applyFont="1" applyFill="1" applyBorder="1" applyAlignment="1">
      <alignment/>
      <protection/>
    </xf>
    <xf numFmtId="0" fontId="16" fillId="33" borderId="17" xfId="422" applyFont="1" applyFill="1" applyBorder="1" applyAlignment="1">
      <alignment/>
      <protection/>
    </xf>
    <xf numFmtId="181" fontId="16" fillId="33" borderId="0" xfId="422" applyNumberFormat="1" applyFont="1" applyFill="1" applyBorder="1" applyAlignment="1">
      <alignment horizontal="center"/>
      <protection/>
    </xf>
    <xf numFmtId="9" fontId="16" fillId="33" borderId="0" xfId="811" applyFont="1" applyFill="1" applyBorder="1" applyAlignment="1" applyProtection="1">
      <alignment horizontal="center" vertical="center"/>
      <protection/>
    </xf>
    <xf numFmtId="0" fontId="9" fillId="42" borderId="10" xfId="0" applyFont="1" applyFill="1" applyBorder="1" applyAlignment="1">
      <alignment horizontal="center"/>
    </xf>
    <xf numFmtId="0" fontId="9" fillId="43" borderId="0" xfId="0" applyFont="1" applyFill="1" applyAlignment="1">
      <alignment/>
    </xf>
    <xf numFmtId="0" fontId="11" fillId="44" borderId="10" xfId="0" applyFont="1" applyFill="1" applyBorder="1" applyAlignment="1">
      <alignment horizontal="center" vertical="center"/>
    </xf>
    <xf numFmtId="0" fontId="11" fillId="44" borderId="11" xfId="0" applyFont="1" applyFill="1" applyBorder="1" applyAlignment="1">
      <alignment horizontal="center" vertical="center"/>
    </xf>
    <xf numFmtId="0" fontId="11" fillId="45" borderId="10" xfId="0" applyFont="1" applyFill="1" applyBorder="1" applyAlignment="1">
      <alignment horizontal="center" vertical="center"/>
    </xf>
    <xf numFmtId="0" fontId="11" fillId="45" borderId="11" xfId="0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11" fillId="47" borderId="10" xfId="0" applyFont="1" applyFill="1" applyBorder="1" applyAlignment="1">
      <alignment horizontal="center" vertical="center"/>
    </xf>
    <xf numFmtId="0" fontId="11" fillId="48" borderId="10" xfId="0" applyFont="1" applyFill="1" applyBorder="1" applyAlignment="1">
      <alignment horizontal="center" vertical="center"/>
    </xf>
    <xf numFmtId="0" fontId="9" fillId="49" borderId="10" xfId="0" applyFont="1" applyFill="1" applyBorder="1" applyAlignment="1">
      <alignment horizontal="center"/>
    </xf>
    <xf numFmtId="0" fontId="9" fillId="49" borderId="0" xfId="0" applyFont="1" applyFill="1" applyAlignment="1">
      <alignment/>
    </xf>
    <xf numFmtId="0" fontId="9" fillId="43" borderId="10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/>
    </xf>
    <xf numFmtId="0" fontId="11" fillId="50" borderId="10" xfId="0" applyFont="1" applyFill="1" applyBorder="1" applyAlignment="1">
      <alignment horizontal="center" vertical="center"/>
    </xf>
    <xf numFmtId="0" fontId="11" fillId="51" borderId="10" xfId="0" applyFont="1" applyFill="1" applyBorder="1" applyAlignment="1">
      <alignment horizontal="center" vertical="center"/>
    </xf>
    <xf numFmtId="0" fontId="11" fillId="52" borderId="10" xfId="0" applyFont="1" applyFill="1" applyBorder="1" applyAlignment="1">
      <alignment horizontal="center" vertical="center"/>
    </xf>
    <xf numFmtId="0" fontId="11" fillId="53" borderId="10" xfId="0" applyFont="1" applyFill="1" applyBorder="1" applyAlignment="1">
      <alignment horizontal="center" vertical="center"/>
    </xf>
    <xf numFmtId="0" fontId="9" fillId="54" borderId="10" xfId="0" applyFont="1" applyFill="1" applyBorder="1" applyAlignment="1">
      <alignment horizontal="center"/>
    </xf>
    <xf numFmtId="0" fontId="11" fillId="55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vertical="center" wrapText="1"/>
      <protection locked="0"/>
    </xf>
    <xf numFmtId="181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181" fontId="0" fillId="0" borderId="19" xfId="0" applyNumberFormat="1" applyBorder="1" applyAlignment="1" applyProtection="1">
      <alignment horizontal="center" vertical="center"/>
      <protection locked="0"/>
    </xf>
    <xf numFmtId="0" fontId="16" fillId="54" borderId="18" xfId="0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 applyProtection="1">
      <alignment vertical="center" wrapText="1"/>
      <protection locked="0"/>
    </xf>
    <xf numFmtId="0" fontId="16" fillId="42" borderId="18" xfId="0" applyFont="1" applyFill="1" applyBorder="1" applyAlignment="1" applyProtection="1">
      <alignment vertical="center" wrapText="1"/>
      <protection locked="0"/>
    </xf>
    <xf numFmtId="0" fontId="16" fillId="0" borderId="20" xfId="0" applyFont="1" applyBorder="1" applyAlignment="1" applyProtection="1">
      <alignment vertical="center" wrapText="1"/>
      <protection locked="0"/>
    </xf>
    <xf numFmtId="0" fontId="16" fillId="0" borderId="21" xfId="0" applyFont="1" applyBorder="1" applyAlignment="1" applyProtection="1">
      <alignment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textRotation="90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181" fontId="0" fillId="0" borderId="19" xfId="0" applyNumberFormat="1" applyFill="1" applyBorder="1" applyAlignment="1" applyProtection="1">
      <alignment horizontal="center" vertical="center"/>
      <protection/>
    </xf>
    <xf numFmtId="181" fontId="0" fillId="0" borderId="19" xfId="0" applyNumberFormat="1" applyBorder="1" applyAlignment="1" applyProtection="1">
      <alignment horizontal="center" vertical="center"/>
      <protection hidden="1"/>
    </xf>
    <xf numFmtId="0" fontId="0" fillId="56" borderId="19" xfId="0" applyFill="1" applyBorder="1" applyAlignment="1" applyProtection="1">
      <alignment horizontal="center" vertical="center"/>
      <protection locked="0"/>
    </xf>
    <xf numFmtId="0" fontId="0" fillId="57" borderId="19" xfId="0" applyFill="1" applyBorder="1" applyAlignment="1" applyProtection="1">
      <alignment horizontal="center" vertical="center"/>
      <protection locked="0"/>
    </xf>
    <xf numFmtId="0" fontId="0" fillId="58" borderId="19" xfId="0" applyFill="1" applyBorder="1" applyAlignment="1" applyProtection="1">
      <alignment horizontal="center" vertical="center"/>
      <protection locked="0"/>
    </xf>
    <xf numFmtId="0" fontId="0" fillId="59" borderId="19" xfId="0" applyFill="1" applyBorder="1" applyAlignment="1" applyProtection="1">
      <alignment horizontal="center" vertical="center"/>
      <protection locked="0"/>
    </xf>
    <xf numFmtId="0" fontId="0" fillId="60" borderId="19" xfId="0" applyFill="1" applyBorder="1" applyAlignment="1" applyProtection="1">
      <alignment horizontal="center" vertical="center"/>
      <protection locked="0"/>
    </xf>
    <xf numFmtId="0" fontId="0" fillId="60" borderId="19" xfId="0" applyFill="1" applyBorder="1" applyAlignment="1" applyProtection="1">
      <alignment/>
      <protection locked="0"/>
    </xf>
    <xf numFmtId="0" fontId="9" fillId="43" borderId="22" xfId="0" applyFont="1" applyFill="1" applyBorder="1" applyAlignment="1">
      <alignment/>
    </xf>
    <xf numFmtId="0" fontId="10" fillId="46" borderId="0" xfId="0" applyFont="1" applyFill="1" applyBorder="1" applyAlignment="1">
      <alignment horizontal="center" vertical="center"/>
    </xf>
    <xf numFmtId="0" fontId="11" fillId="46" borderId="0" xfId="0" applyFont="1" applyFill="1" applyBorder="1" applyAlignment="1">
      <alignment horizontal="left" vertical="center"/>
    </xf>
    <xf numFmtId="0" fontId="10" fillId="43" borderId="0" xfId="0" applyFont="1" applyFill="1" applyBorder="1" applyAlignment="1">
      <alignment horizontal="center" vertical="center"/>
    </xf>
    <xf numFmtId="0" fontId="10" fillId="61" borderId="0" xfId="0" applyFont="1" applyFill="1" applyBorder="1" applyAlignment="1">
      <alignment horizontal="center" vertical="center"/>
    </xf>
    <xf numFmtId="0" fontId="9" fillId="43" borderId="23" xfId="0" applyFont="1" applyFill="1" applyBorder="1" applyAlignment="1">
      <alignment/>
    </xf>
    <xf numFmtId="0" fontId="9" fillId="43" borderId="24" xfId="0" applyFont="1" applyFill="1" applyBorder="1" applyAlignment="1">
      <alignment/>
    </xf>
    <xf numFmtId="0" fontId="9" fillId="43" borderId="25" xfId="0" applyFont="1" applyFill="1" applyBorder="1" applyAlignment="1">
      <alignment/>
    </xf>
    <xf numFmtId="0" fontId="9" fillId="61" borderId="25" xfId="0" applyFont="1" applyFill="1" applyBorder="1" applyAlignment="1">
      <alignment/>
    </xf>
    <xf numFmtId="0" fontId="9" fillId="46" borderId="25" xfId="0" applyFont="1" applyFill="1" applyBorder="1" applyAlignment="1">
      <alignment/>
    </xf>
    <xf numFmtId="0" fontId="9" fillId="43" borderId="26" xfId="0" applyFont="1" applyFill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12" fillId="62" borderId="11" xfId="0" applyFont="1" applyFill="1" applyBorder="1" applyAlignment="1">
      <alignment horizontal="left" vertical="center"/>
    </xf>
    <xf numFmtId="0" fontId="11" fillId="36" borderId="11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1" fillId="63" borderId="11" xfId="0" applyFont="1" applyFill="1" applyBorder="1" applyAlignment="1">
      <alignment horizontal="left" vertical="center"/>
    </xf>
    <xf numFmtId="0" fontId="13" fillId="64" borderId="11" xfId="0" applyFont="1" applyFill="1" applyBorder="1" applyAlignment="1">
      <alignment horizontal="left" vertical="center" wrapText="1"/>
    </xf>
    <xf numFmtId="0" fontId="11" fillId="65" borderId="11" xfId="0" applyFont="1" applyFill="1" applyBorder="1" applyAlignment="1">
      <alignment horizontal="left" vertical="center"/>
    </xf>
    <xf numFmtId="0" fontId="9" fillId="49" borderId="28" xfId="0" applyFont="1" applyFill="1" applyBorder="1" applyAlignment="1">
      <alignment/>
    </xf>
    <xf numFmtId="0" fontId="9" fillId="49" borderId="27" xfId="0" applyFont="1" applyFill="1" applyBorder="1" applyAlignment="1">
      <alignment/>
    </xf>
    <xf numFmtId="0" fontId="9" fillId="43" borderId="28" xfId="0" applyFont="1" applyFill="1" applyBorder="1" applyAlignment="1">
      <alignment/>
    </xf>
    <xf numFmtId="0" fontId="9" fillId="43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40" borderId="28" xfId="0" applyFont="1" applyFill="1" applyBorder="1" applyAlignment="1">
      <alignment/>
    </xf>
    <xf numFmtId="0" fontId="9" fillId="41" borderId="28" xfId="0" applyFont="1" applyFill="1" applyBorder="1" applyAlignment="1">
      <alignment/>
    </xf>
    <xf numFmtId="0" fontId="9" fillId="0" borderId="30" xfId="0" applyFont="1" applyBorder="1" applyAlignment="1">
      <alignment/>
    </xf>
    <xf numFmtId="0" fontId="9" fillId="33" borderId="30" xfId="0" applyFont="1" applyFill="1" applyBorder="1" applyAlignment="1">
      <alignment/>
    </xf>
    <xf numFmtId="0" fontId="9" fillId="0" borderId="31" xfId="0" applyFont="1" applyBorder="1" applyAlignment="1">
      <alignment/>
    </xf>
    <xf numFmtId="0" fontId="21" fillId="66" borderId="32" xfId="422" applyFont="1" applyFill="1" applyBorder="1" applyAlignment="1">
      <alignment horizontal="center" vertical="center"/>
      <protection/>
    </xf>
    <xf numFmtId="0" fontId="26" fillId="0" borderId="19" xfId="422" applyFont="1" applyBorder="1" applyAlignment="1">
      <alignment horizontal="center" vertical="center" wrapText="1"/>
      <protection/>
    </xf>
    <xf numFmtId="0" fontId="26" fillId="0" borderId="33" xfId="422" applyFont="1" applyBorder="1" applyAlignment="1">
      <alignment horizontal="center" vertical="center" wrapText="1"/>
      <protection/>
    </xf>
    <xf numFmtId="0" fontId="26" fillId="0" borderId="34" xfId="422" applyFont="1" applyBorder="1" applyAlignment="1">
      <alignment horizontal="center" vertical="center" wrapText="1"/>
      <protection/>
    </xf>
    <xf numFmtId="0" fontId="26" fillId="0" borderId="35" xfId="422" applyFont="1" applyBorder="1" applyAlignment="1">
      <alignment horizontal="center" vertical="center" wrapText="1"/>
      <protection/>
    </xf>
    <xf numFmtId="14" fontId="26" fillId="0" borderId="33" xfId="422" applyNumberFormat="1" applyFont="1" applyBorder="1" applyAlignment="1">
      <alignment horizontal="center" vertical="center" wrapText="1"/>
      <protection/>
    </xf>
    <xf numFmtId="0" fontId="9" fillId="42" borderId="0" xfId="0" applyFont="1" applyFill="1" applyAlignment="1">
      <alignment/>
    </xf>
    <xf numFmtId="0" fontId="9" fillId="42" borderId="27" xfId="0" applyFont="1" applyFill="1" applyBorder="1" applyAlignment="1">
      <alignment/>
    </xf>
    <xf numFmtId="0" fontId="9" fillId="54" borderId="27" xfId="0" applyFont="1" applyFill="1" applyBorder="1" applyAlignment="1">
      <alignment/>
    </xf>
    <xf numFmtId="0" fontId="9" fillId="54" borderId="0" xfId="0" applyFont="1" applyFill="1" applyAlignment="1">
      <alignment/>
    </xf>
    <xf numFmtId="0" fontId="9" fillId="42" borderId="28" xfId="0" applyFont="1" applyFill="1" applyBorder="1" applyAlignment="1">
      <alignment/>
    </xf>
    <xf numFmtId="0" fontId="19" fillId="66" borderId="10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4" fontId="26" fillId="0" borderId="19" xfId="0" applyNumberFormat="1" applyFont="1" applyBorder="1" applyAlignment="1">
      <alignment horizontal="center" vertical="center"/>
    </xf>
    <xf numFmtId="0" fontId="9" fillId="43" borderId="30" xfId="0" applyFont="1" applyFill="1" applyBorder="1" applyAlignment="1">
      <alignment/>
    </xf>
    <xf numFmtId="0" fontId="9" fillId="46" borderId="3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19" fillId="66" borderId="36" xfId="0" applyFont="1" applyFill="1" applyBorder="1" applyAlignment="1">
      <alignment horizontal="center" vertical="center"/>
    </xf>
    <xf numFmtId="0" fontId="19" fillId="66" borderId="36" xfId="0" applyFont="1" applyFill="1" applyBorder="1" applyAlignment="1">
      <alignment horizontal="center"/>
    </xf>
    <xf numFmtId="0" fontId="19" fillId="67" borderId="36" xfId="0" applyFont="1" applyFill="1" applyBorder="1" applyAlignment="1">
      <alignment horizontal="center" vertical="center"/>
    </xf>
    <xf numFmtId="0" fontId="11" fillId="37" borderId="32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181" fontId="9" fillId="68" borderId="19" xfId="0" applyNumberFormat="1" applyFont="1" applyFill="1" applyBorder="1" applyAlignment="1">
      <alignment horizontal="center" vertical="center"/>
    </xf>
    <xf numFmtId="0" fontId="9" fillId="69" borderId="19" xfId="0" applyFont="1" applyFill="1" applyBorder="1" applyAlignment="1">
      <alignment horizontal="center" vertical="center"/>
    </xf>
    <xf numFmtId="0" fontId="9" fillId="70" borderId="19" xfId="0" applyFont="1" applyFill="1" applyBorder="1" applyAlignment="1">
      <alignment horizontal="center" vertical="center"/>
    </xf>
    <xf numFmtId="181" fontId="9" fillId="68" borderId="19" xfId="0" applyNumberFormat="1" applyFont="1" applyFill="1" applyBorder="1" applyAlignment="1">
      <alignment horizontal="center" vertical="center" wrapText="1"/>
    </xf>
    <xf numFmtId="0" fontId="9" fillId="69" borderId="19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/>
    </xf>
    <xf numFmtId="0" fontId="9" fillId="69" borderId="32" xfId="0" applyFont="1" applyFill="1" applyBorder="1" applyAlignment="1">
      <alignment horizontal="center" vertical="center"/>
    </xf>
    <xf numFmtId="0" fontId="9" fillId="70" borderId="32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181" fontId="9" fillId="68" borderId="10" xfId="0" applyNumberFormat="1" applyFont="1" applyFill="1" applyBorder="1" applyAlignment="1">
      <alignment horizontal="center" vertical="center"/>
    </xf>
    <xf numFmtId="0" fontId="9" fillId="69" borderId="10" xfId="0" applyFont="1" applyFill="1" applyBorder="1" applyAlignment="1">
      <alignment horizontal="center" vertical="center"/>
    </xf>
    <xf numFmtId="0" fontId="9" fillId="70" borderId="10" xfId="0" applyFont="1" applyFill="1" applyBorder="1" applyAlignment="1">
      <alignment horizontal="center" vertical="center"/>
    </xf>
    <xf numFmtId="181" fontId="9" fillId="68" borderId="10" xfId="0" applyNumberFormat="1" applyFont="1" applyFill="1" applyBorder="1" applyAlignment="1">
      <alignment horizontal="center" vertical="center" wrapText="1"/>
    </xf>
    <xf numFmtId="181" fontId="9" fillId="9" borderId="10" xfId="0" applyNumberFormat="1" applyFont="1" applyFill="1" applyBorder="1" applyAlignment="1">
      <alignment horizontal="center" vertical="center"/>
    </xf>
    <xf numFmtId="0" fontId="9" fillId="71" borderId="10" xfId="0" applyFont="1" applyFill="1" applyBorder="1" applyAlignment="1">
      <alignment horizontal="center" vertical="center"/>
    </xf>
    <xf numFmtId="0" fontId="16" fillId="9" borderId="37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181" fontId="9" fillId="72" borderId="10" xfId="0" applyNumberFormat="1" applyFont="1" applyFill="1" applyBorder="1" applyAlignment="1">
      <alignment horizontal="center" vertical="center"/>
    </xf>
    <xf numFmtId="0" fontId="9" fillId="73" borderId="10" xfId="0" applyFont="1" applyFill="1" applyBorder="1" applyAlignment="1">
      <alignment horizontal="center" vertical="center"/>
    </xf>
    <xf numFmtId="0" fontId="9" fillId="74" borderId="10" xfId="0" applyFont="1" applyFill="1" applyBorder="1" applyAlignment="1">
      <alignment horizontal="center" vertical="center"/>
    </xf>
    <xf numFmtId="181" fontId="9" fillId="72" borderId="10" xfId="0" applyNumberFormat="1" applyFont="1" applyFill="1" applyBorder="1" applyAlignment="1">
      <alignment horizontal="center" vertical="center" wrapText="1"/>
    </xf>
    <xf numFmtId="0" fontId="9" fillId="75" borderId="10" xfId="0" applyFont="1" applyFill="1" applyBorder="1" applyAlignment="1">
      <alignment horizontal="center" vertical="center"/>
    </xf>
    <xf numFmtId="181" fontId="9" fillId="75" borderId="10" xfId="0" applyNumberFormat="1" applyFont="1" applyFill="1" applyBorder="1" applyAlignment="1">
      <alignment horizontal="center" vertical="center"/>
    </xf>
    <xf numFmtId="181" fontId="9" fillId="75" borderId="10" xfId="0" applyNumberFormat="1" applyFont="1" applyFill="1" applyBorder="1" applyAlignment="1">
      <alignment horizontal="center" vertical="center" wrapText="1"/>
    </xf>
    <xf numFmtId="181" fontId="9" fillId="16" borderId="10" xfId="0" applyNumberFormat="1" applyFont="1" applyFill="1" applyBorder="1" applyAlignment="1">
      <alignment horizontal="center" vertical="center"/>
    </xf>
    <xf numFmtId="181" fontId="9" fillId="73" borderId="10" xfId="0" applyNumberFormat="1" applyFont="1" applyFill="1" applyBorder="1" applyAlignment="1">
      <alignment horizontal="center" vertical="center"/>
    </xf>
    <xf numFmtId="181" fontId="9" fillId="74" borderId="10" xfId="0" applyNumberFormat="1" applyFont="1" applyFill="1" applyBorder="1" applyAlignment="1">
      <alignment horizontal="center" vertical="center"/>
    </xf>
    <xf numFmtId="0" fontId="16" fillId="17" borderId="37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181" fontId="9" fillId="76" borderId="10" xfId="0" applyNumberFormat="1" applyFont="1" applyFill="1" applyBorder="1" applyAlignment="1">
      <alignment horizontal="center" vertical="center"/>
    </xf>
    <xf numFmtId="0" fontId="9" fillId="77" borderId="10" xfId="0" applyFont="1" applyFill="1" applyBorder="1" applyAlignment="1">
      <alignment horizontal="center" vertical="center"/>
    </xf>
    <xf numFmtId="0" fontId="9" fillId="78" borderId="10" xfId="0" applyFont="1" applyFill="1" applyBorder="1" applyAlignment="1">
      <alignment horizontal="center" vertical="center"/>
    </xf>
    <xf numFmtId="181" fontId="9" fillId="76" borderId="10" xfId="0" applyNumberFormat="1" applyFont="1" applyFill="1" applyBorder="1" applyAlignment="1">
      <alignment horizontal="center" vertical="center" wrapText="1"/>
    </xf>
    <xf numFmtId="0" fontId="9" fillId="79" borderId="10" xfId="0" applyFont="1" applyFill="1" applyBorder="1" applyAlignment="1">
      <alignment horizontal="center" vertical="center"/>
    </xf>
    <xf numFmtId="14" fontId="9" fillId="78" borderId="10" xfId="0" applyNumberFormat="1" applyFont="1" applyFill="1" applyBorder="1" applyAlignment="1">
      <alignment horizontal="center" vertical="center"/>
    </xf>
    <xf numFmtId="181" fontId="9" fillId="17" borderId="10" xfId="0" applyNumberFormat="1" applyFont="1" applyFill="1" applyBorder="1" applyAlignment="1">
      <alignment horizontal="center" vertical="center"/>
    </xf>
    <xf numFmtId="181" fontId="9" fillId="17" borderId="10" xfId="0" applyNumberFormat="1" applyFont="1" applyFill="1" applyBorder="1" applyAlignment="1">
      <alignment horizontal="center" vertical="center" wrapText="1"/>
    </xf>
    <xf numFmtId="14" fontId="9" fillId="17" borderId="10" xfId="0" applyNumberFormat="1" applyFont="1" applyFill="1" applyBorder="1" applyAlignment="1">
      <alignment horizontal="center" vertical="center"/>
    </xf>
    <xf numFmtId="0" fontId="9" fillId="76" borderId="10" xfId="0" applyFont="1" applyFill="1" applyBorder="1" applyAlignment="1">
      <alignment horizontal="center" vertical="center"/>
    </xf>
    <xf numFmtId="0" fontId="9" fillId="80" borderId="10" xfId="0" applyFont="1" applyFill="1" applyBorder="1" applyAlignment="1">
      <alignment horizontal="center" vertical="center"/>
    </xf>
    <xf numFmtId="0" fontId="9" fillId="81" borderId="10" xfId="0" applyFont="1" applyFill="1" applyBorder="1" applyAlignment="1">
      <alignment horizontal="center" vertical="center"/>
    </xf>
    <xf numFmtId="0" fontId="9" fillId="82" borderId="10" xfId="0" applyFont="1" applyFill="1" applyBorder="1" applyAlignment="1">
      <alignment horizontal="center" vertical="center"/>
    </xf>
    <xf numFmtId="0" fontId="9" fillId="83" borderId="10" xfId="0" applyFont="1" applyFill="1" applyBorder="1" applyAlignment="1">
      <alignment horizontal="center" vertical="center" wrapText="1"/>
    </xf>
    <xf numFmtId="14" fontId="9" fillId="82" borderId="10" xfId="0" applyNumberFormat="1" applyFont="1" applyFill="1" applyBorder="1" applyAlignment="1">
      <alignment horizontal="center" vertical="center"/>
    </xf>
    <xf numFmtId="0" fontId="9" fillId="84" borderId="10" xfId="0" applyFont="1" applyFill="1" applyBorder="1" applyAlignment="1">
      <alignment horizontal="center" vertical="center"/>
    </xf>
    <xf numFmtId="0" fontId="9" fillId="85" borderId="10" xfId="0" applyFont="1" applyFill="1" applyBorder="1" applyAlignment="1">
      <alignment horizontal="center" vertical="center"/>
    </xf>
    <xf numFmtId="0" fontId="9" fillId="86" borderId="10" xfId="0" applyFont="1" applyFill="1" applyBorder="1" applyAlignment="1">
      <alignment horizontal="center" vertical="center"/>
    </xf>
    <xf numFmtId="14" fontId="9" fillId="86" borderId="10" xfId="0" applyNumberFormat="1" applyFont="1" applyFill="1" applyBorder="1" applyAlignment="1">
      <alignment horizontal="center" vertical="center"/>
    </xf>
    <xf numFmtId="0" fontId="9" fillId="87" borderId="10" xfId="0" applyFont="1" applyFill="1" applyBorder="1" applyAlignment="1">
      <alignment horizontal="center" vertical="center"/>
    </xf>
    <xf numFmtId="0" fontId="9" fillId="88" borderId="10" xfId="0" applyFont="1" applyFill="1" applyBorder="1" applyAlignment="1">
      <alignment horizontal="center" vertical="center"/>
    </xf>
    <xf numFmtId="0" fontId="9" fillId="89" borderId="10" xfId="0" applyFont="1" applyFill="1" applyBorder="1" applyAlignment="1">
      <alignment horizontal="center" vertical="center"/>
    </xf>
    <xf numFmtId="181" fontId="9" fillId="90" borderId="10" xfId="0" applyNumberFormat="1" applyFont="1" applyFill="1" applyBorder="1" applyAlignment="1">
      <alignment horizontal="center" vertical="center"/>
    </xf>
    <xf numFmtId="14" fontId="9" fillId="89" borderId="10" xfId="0" applyNumberFormat="1" applyFont="1" applyFill="1" applyBorder="1" applyAlignment="1">
      <alignment horizontal="center" vertical="center"/>
    </xf>
    <xf numFmtId="0" fontId="9" fillId="91" borderId="10" xfId="0" applyFont="1" applyFill="1" applyBorder="1" applyAlignment="1">
      <alignment horizontal="center" vertical="center"/>
    </xf>
    <xf numFmtId="0" fontId="9" fillId="88" borderId="10" xfId="0" applyFont="1" applyFill="1" applyBorder="1" applyAlignment="1">
      <alignment horizontal="center" vertical="center" wrapText="1"/>
    </xf>
    <xf numFmtId="0" fontId="9" fillId="90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/>
    </xf>
    <xf numFmtId="0" fontId="9" fillId="92" borderId="10" xfId="0" applyFont="1" applyFill="1" applyBorder="1" applyAlignment="1">
      <alignment horizontal="center" vertical="center"/>
    </xf>
    <xf numFmtId="0" fontId="9" fillId="93" borderId="10" xfId="0" applyFont="1" applyFill="1" applyBorder="1" applyAlignment="1">
      <alignment horizontal="center" vertical="center"/>
    </xf>
    <xf numFmtId="181" fontId="9" fillId="94" borderId="10" xfId="0" applyNumberFormat="1" applyFont="1" applyFill="1" applyBorder="1" applyAlignment="1">
      <alignment horizontal="center" vertical="center"/>
    </xf>
    <xf numFmtId="14" fontId="9" fillId="13" borderId="10" xfId="0" applyNumberFormat="1" applyFont="1" applyFill="1" applyBorder="1" applyAlignment="1">
      <alignment horizontal="center" vertical="center"/>
    </xf>
    <xf numFmtId="14" fontId="9" fillId="93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95" borderId="10" xfId="0" applyFont="1" applyFill="1" applyBorder="1" applyAlignment="1">
      <alignment horizontal="center" vertical="center"/>
    </xf>
    <xf numFmtId="0" fontId="9" fillId="96" borderId="10" xfId="0" applyFont="1" applyFill="1" applyBorder="1" applyAlignment="1">
      <alignment horizontal="center" vertical="center"/>
    </xf>
    <xf numFmtId="14" fontId="9" fillId="96" borderId="10" xfId="0" applyNumberFormat="1" applyFont="1" applyFill="1" applyBorder="1" applyAlignment="1">
      <alignment horizontal="center" vertical="center"/>
    </xf>
    <xf numFmtId="0" fontId="9" fillId="96" borderId="0" xfId="0" applyFont="1" applyFill="1" applyBorder="1" applyAlignment="1">
      <alignment/>
    </xf>
    <xf numFmtId="0" fontId="11" fillId="57" borderId="10" xfId="0" applyFont="1" applyFill="1" applyBorder="1" applyAlignment="1">
      <alignment horizontal="center" vertical="center"/>
    </xf>
    <xf numFmtId="14" fontId="11" fillId="46" borderId="19" xfId="0" applyNumberFormat="1" applyFont="1" applyFill="1" applyBorder="1" applyAlignment="1">
      <alignment horizontal="center" vertical="center"/>
    </xf>
    <xf numFmtId="0" fontId="11" fillId="46" borderId="19" xfId="0" applyFont="1" applyFill="1" applyBorder="1" applyAlignment="1">
      <alignment horizontal="center" vertical="center"/>
    </xf>
    <xf numFmtId="0" fontId="18" fillId="66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1" fillId="23" borderId="21" xfId="0" applyFont="1" applyFill="1" applyBorder="1" applyAlignment="1">
      <alignment horizontal="center" vertical="center"/>
    </xf>
    <xf numFmtId="0" fontId="21" fillId="23" borderId="46" xfId="0" applyFont="1" applyFill="1" applyBorder="1" applyAlignment="1">
      <alignment horizontal="center" vertical="center"/>
    </xf>
    <xf numFmtId="0" fontId="21" fillId="23" borderId="47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66" borderId="10" xfId="0" applyFont="1" applyFill="1" applyBorder="1" applyAlignment="1">
      <alignment horizontal="center" vertical="center"/>
    </xf>
    <xf numFmtId="0" fontId="24" fillId="66" borderId="10" xfId="0" applyFont="1" applyFill="1" applyBorder="1" applyAlignment="1">
      <alignment horizontal="center" vertical="center"/>
    </xf>
    <xf numFmtId="0" fontId="19" fillId="6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/>
    </xf>
    <xf numFmtId="0" fontId="11" fillId="0" borderId="36" xfId="0" applyFont="1" applyBorder="1" applyAlignment="1">
      <alignment horizontal="center" vertical="center" textRotation="90"/>
    </xf>
    <xf numFmtId="0" fontId="16" fillId="9" borderId="10" xfId="0" applyFont="1" applyFill="1" applyBorder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/>
    </xf>
    <xf numFmtId="0" fontId="16" fillId="16" borderId="48" xfId="0" applyFont="1" applyFill="1" applyBorder="1" applyAlignment="1">
      <alignment horizontal="center" vertical="center" wrapText="1"/>
    </xf>
    <xf numFmtId="0" fontId="16" fillId="16" borderId="32" xfId="0" applyFont="1" applyFill="1" applyBorder="1" applyAlignment="1">
      <alignment horizontal="center" vertical="center" wrapText="1"/>
    </xf>
    <xf numFmtId="0" fontId="16" fillId="16" borderId="10" xfId="0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horizontal="center" vertical="center" wrapText="1"/>
    </xf>
    <xf numFmtId="0" fontId="16" fillId="16" borderId="11" xfId="0" applyFont="1" applyFill="1" applyBorder="1" applyAlignment="1">
      <alignment horizontal="center" vertical="center"/>
    </xf>
    <xf numFmtId="0" fontId="16" fillId="75" borderId="10" xfId="0" applyFont="1" applyFill="1" applyBorder="1" applyAlignment="1">
      <alignment horizontal="center" vertical="center"/>
    </xf>
    <xf numFmtId="0" fontId="16" fillId="75" borderId="10" xfId="0" applyFont="1" applyFill="1" applyBorder="1" applyAlignment="1">
      <alignment horizontal="center" vertical="center" wrapText="1"/>
    </xf>
    <xf numFmtId="0" fontId="16" fillId="16" borderId="49" xfId="0" applyFont="1" applyFill="1" applyBorder="1" applyAlignment="1">
      <alignment horizontal="center" vertical="center" wrapText="1"/>
    </xf>
    <xf numFmtId="0" fontId="16" fillId="16" borderId="50" xfId="0" applyFont="1" applyFill="1" applyBorder="1" applyAlignment="1">
      <alignment horizontal="center" vertical="center" wrapText="1"/>
    </xf>
    <xf numFmtId="0" fontId="16" fillId="16" borderId="44" xfId="0" applyFont="1" applyFill="1" applyBorder="1" applyAlignment="1">
      <alignment horizontal="center" vertical="center" wrapText="1"/>
    </xf>
    <xf numFmtId="0" fontId="16" fillId="16" borderId="51" xfId="0" applyFont="1" applyFill="1" applyBorder="1" applyAlignment="1">
      <alignment horizontal="center" vertical="center" wrapText="1"/>
    </xf>
    <xf numFmtId="0" fontId="16" fillId="16" borderId="36" xfId="0" applyFont="1" applyFill="1" applyBorder="1" applyAlignment="1">
      <alignment horizontal="center" vertical="center" wrapText="1"/>
    </xf>
    <xf numFmtId="0" fontId="16" fillId="16" borderId="52" xfId="0" applyFont="1" applyFill="1" applyBorder="1" applyAlignment="1">
      <alignment horizontal="center" vertical="center" wrapText="1"/>
    </xf>
    <xf numFmtId="0" fontId="16" fillId="75" borderId="11" xfId="0" applyFont="1" applyFill="1" applyBorder="1" applyAlignment="1">
      <alignment horizontal="center" vertical="center" wrapText="1"/>
    </xf>
    <xf numFmtId="0" fontId="28" fillId="16" borderId="11" xfId="0" applyFont="1" applyFill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 wrapText="1"/>
    </xf>
    <xf numFmtId="0" fontId="28" fillId="16" borderId="36" xfId="0" applyFont="1" applyFill="1" applyBorder="1" applyAlignment="1">
      <alignment horizontal="center" vertical="center" wrapText="1"/>
    </xf>
    <xf numFmtId="0" fontId="28" fillId="16" borderId="32" xfId="0" applyFont="1" applyFill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/>
    </xf>
    <xf numFmtId="0" fontId="28" fillId="17" borderId="10" xfId="0" applyFont="1" applyFill="1" applyBorder="1" applyAlignment="1">
      <alignment horizontal="center" vertical="center"/>
    </xf>
    <xf numFmtId="0" fontId="28" fillId="17" borderId="10" xfId="0" applyFont="1" applyFill="1" applyBorder="1" applyAlignment="1">
      <alignment horizontal="center" vertical="center" wrapText="1"/>
    </xf>
    <xf numFmtId="0" fontId="16" fillId="17" borderId="49" xfId="0" applyFont="1" applyFill="1" applyBorder="1" applyAlignment="1">
      <alignment horizontal="center" vertical="center" wrapText="1"/>
    </xf>
    <xf numFmtId="0" fontId="16" fillId="17" borderId="50" xfId="0" applyFont="1" applyFill="1" applyBorder="1" applyAlignment="1">
      <alignment horizontal="center" vertical="center" wrapText="1"/>
    </xf>
    <xf numFmtId="0" fontId="16" fillId="17" borderId="23" xfId="0" applyFont="1" applyFill="1" applyBorder="1" applyAlignment="1">
      <alignment horizontal="center" vertical="center" wrapText="1"/>
    </xf>
    <xf numFmtId="0" fontId="16" fillId="17" borderId="48" xfId="0" applyFont="1" applyFill="1" applyBorder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/>
    </xf>
    <xf numFmtId="0" fontId="16" fillId="17" borderId="10" xfId="0" applyFont="1" applyFill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 vertical="center" wrapText="1"/>
    </xf>
    <xf numFmtId="0" fontId="16" fillId="79" borderId="49" xfId="0" applyFont="1" applyFill="1" applyBorder="1" applyAlignment="1">
      <alignment horizontal="center" vertical="center" wrapText="1"/>
    </xf>
    <xf numFmtId="0" fontId="16" fillId="79" borderId="50" xfId="0" applyFont="1" applyFill="1" applyBorder="1" applyAlignment="1">
      <alignment horizontal="center" vertical="center" wrapText="1"/>
    </xf>
    <xf numFmtId="0" fontId="16" fillId="79" borderId="23" xfId="0" applyFont="1" applyFill="1" applyBorder="1" applyAlignment="1">
      <alignment horizontal="center" vertical="center" wrapText="1"/>
    </xf>
    <xf numFmtId="0" fontId="16" fillId="79" borderId="48" xfId="0" applyFont="1" applyFill="1" applyBorder="1" applyAlignment="1">
      <alignment horizontal="center" vertical="center" wrapText="1"/>
    </xf>
    <xf numFmtId="0" fontId="16" fillId="79" borderId="10" xfId="0" applyFont="1" applyFill="1" applyBorder="1" applyAlignment="1">
      <alignment horizontal="center" vertical="center"/>
    </xf>
    <xf numFmtId="0" fontId="16" fillId="79" borderId="10" xfId="0" applyFont="1" applyFill="1" applyBorder="1" applyAlignment="1">
      <alignment horizontal="center" vertical="center" wrapText="1"/>
    </xf>
    <xf numFmtId="0" fontId="16" fillId="79" borderId="11" xfId="0" applyFont="1" applyFill="1" applyBorder="1" applyAlignment="1">
      <alignment horizontal="center" vertical="center" wrapText="1"/>
    </xf>
    <xf numFmtId="0" fontId="16" fillId="17" borderId="36" xfId="0" applyFont="1" applyFill="1" applyBorder="1" applyAlignment="1">
      <alignment horizontal="center" vertical="center" wrapText="1"/>
    </xf>
    <xf numFmtId="0" fontId="16" fillId="17" borderId="32" xfId="0" applyFont="1" applyFill="1" applyBorder="1" applyAlignment="1">
      <alignment horizontal="center" vertical="center" wrapText="1"/>
    </xf>
    <xf numFmtId="0" fontId="9" fillId="17" borderId="49" xfId="0" applyFont="1" applyFill="1" applyBorder="1" applyAlignment="1">
      <alignment horizontal="center" vertical="center"/>
    </xf>
    <xf numFmtId="0" fontId="9" fillId="17" borderId="50" xfId="0" applyFont="1" applyFill="1" applyBorder="1" applyAlignment="1">
      <alignment horizontal="center" vertical="center"/>
    </xf>
    <xf numFmtId="0" fontId="9" fillId="17" borderId="23" xfId="0" applyFont="1" applyFill="1" applyBorder="1" applyAlignment="1">
      <alignment horizontal="center" vertical="center"/>
    </xf>
    <xf numFmtId="0" fontId="9" fillId="17" borderId="48" xfId="0" applyFont="1" applyFill="1" applyBorder="1" applyAlignment="1">
      <alignment horizontal="center" vertical="center"/>
    </xf>
    <xf numFmtId="0" fontId="16" fillId="17" borderId="37" xfId="0" applyFont="1" applyFill="1" applyBorder="1" applyAlignment="1">
      <alignment horizontal="center" vertical="center" wrapText="1"/>
    </xf>
    <xf numFmtId="0" fontId="16" fillId="17" borderId="1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80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80" borderId="49" xfId="0" applyFont="1" applyFill="1" applyBorder="1" applyAlignment="1">
      <alignment horizontal="center" vertical="center" wrapText="1"/>
    </xf>
    <xf numFmtId="0" fontId="16" fillId="80" borderId="50" xfId="0" applyFont="1" applyFill="1" applyBorder="1" applyAlignment="1">
      <alignment horizontal="center" vertical="center" wrapText="1"/>
    </xf>
    <xf numFmtId="0" fontId="16" fillId="80" borderId="23" xfId="0" applyFont="1" applyFill="1" applyBorder="1" applyAlignment="1">
      <alignment horizontal="center" vertical="center" wrapText="1"/>
    </xf>
    <xf numFmtId="0" fontId="16" fillId="80" borderId="48" xfId="0" applyFont="1" applyFill="1" applyBorder="1" applyAlignment="1">
      <alignment horizontal="center" vertical="center" wrapText="1"/>
    </xf>
    <xf numFmtId="0" fontId="16" fillId="80" borderId="36" xfId="0" applyFont="1" applyFill="1" applyBorder="1" applyAlignment="1">
      <alignment horizontal="center" vertical="center" wrapText="1"/>
    </xf>
    <xf numFmtId="0" fontId="16" fillId="80" borderId="32" xfId="0" applyFont="1" applyFill="1" applyBorder="1" applyAlignment="1">
      <alignment horizontal="center" vertical="center" wrapText="1"/>
    </xf>
    <xf numFmtId="0" fontId="16" fillId="84" borderId="10" xfId="0" applyFont="1" applyFill="1" applyBorder="1" applyAlignment="1">
      <alignment horizontal="center" vertical="center"/>
    </xf>
    <xf numFmtId="0" fontId="16" fillId="5" borderId="49" xfId="0" applyFont="1" applyFill="1" applyBorder="1" applyAlignment="1">
      <alignment horizontal="center" vertical="center" wrapText="1"/>
    </xf>
    <xf numFmtId="0" fontId="16" fillId="5" borderId="50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48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87" borderId="11" xfId="0" applyFont="1" applyFill="1" applyBorder="1" applyAlignment="1">
      <alignment horizontal="center" vertical="center" wrapText="1"/>
    </xf>
    <xf numFmtId="0" fontId="16" fillId="87" borderId="10" xfId="0" applyFont="1" applyFill="1" applyBorder="1" applyAlignment="1">
      <alignment horizontal="center" vertical="center" wrapText="1"/>
    </xf>
    <xf numFmtId="0" fontId="16" fillId="87" borderId="10" xfId="0" applyFont="1" applyFill="1" applyBorder="1" applyAlignment="1">
      <alignment horizontal="center" vertical="center"/>
    </xf>
    <xf numFmtId="0" fontId="16" fillId="87" borderId="54" xfId="0" applyFont="1" applyFill="1" applyBorder="1" applyAlignment="1">
      <alignment horizontal="center" vertical="center" wrapText="1"/>
    </xf>
    <xf numFmtId="0" fontId="16" fillId="87" borderId="18" xfId="0" applyFont="1" applyFill="1" applyBorder="1" applyAlignment="1">
      <alignment horizontal="center" vertical="center" wrapText="1"/>
    </xf>
    <xf numFmtId="0" fontId="16" fillId="91" borderId="10" xfId="0" applyFont="1" applyFill="1" applyBorder="1" applyAlignment="1">
      <alignment horizontal="center" vertical="center"/>
    </xf>
    <xf numFmtId="0" fontId="16" fillId="91" borderId="10" xfId="0" applyFont="1" applyFill="1" applyBorder="1" applyAlignment="1">
      <alignment horizontal="center" vertical="center" wrapText="1"/>
    </xf>
    <xf numFmtId="0" fontId="16" fillId="91" borderId="11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6" fillId="13" borderId="36" xfId="0" applyFont="1" applyFill="1" applyBorder="1" applyAlignment="1">
      <alignment horizontal="center" vertical="center"/>
    </xf>
    <xf numFmtId="0" fontId="16" fillId="13" borderId="32" xfId="0" applyFont="1" applyFill="1" applyBorder="1" applyAlignment="1">
      <alignment horizontal="center" vertical="center"/>
    </xf>
    <xf numFmtId="0" fontId="16" fillId="13" borderId="49" xfId="0" applyFont="1" applyFill="1" applyBorder="1" applyAlignment="1">
      <alignment horizontal="center" vertical="center" wrapText="1"/>
    </xf>
    <xf numFmtId="0" fontId="16" fillId="13" borderId="50" xfId="0" applyFont="1" applyFill="1" applyBorder="1" applyAlignment="1">
      <alignment horizontal="center" vertical="center" wrapText="1"/>
    </xf>
    <xf numFmtId="0" fontId="16" fillId="13" borderId="23" xfId="0" applyFont="1" applyFill="1" applyBorder="1" applyAlignment="1">
      <alignment horizontal="center" vertical="center" wrapText="1"/>
    </xf>
    <xf numFmtId="0" fontId="16" fillId="13" borderId="48" xfId="0" applyFont="1" applyFill="1" applyBorder="1" applyAlignment="1">
      <alignment horizontal="center" vertical="center" wrapText="1"/>
    </xf>
    <xf numFmtId="0" fontId="16" fillId="13" borderId="36" xfId="0" applyFont="1" applyFill="1" applyBorder="1" applyAlignment="1">
      <alignment horizontal="center" vertical="center" wrapText="1"/>
    </xf>
    <xf numFmtId="0" fontId="16" fillId="13" borderId="32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/>
    </xf>
    <xf numFmtId="0" fontId="19" fillId="66" borderId="18" xfId="0" applyFont="1" applyFill="1" applyBorder="1" applyAlignment="1">
      <alignment horizontal="center" vertical="center"/>
    </xf>
    <xf numFmtId="0" fontId="19" fillId="66" borderId="54" xfId="0" applyFont="1" applyFill="1" applyBorder="1" applyAlignment="1">
      <alignment horizontal="center" vertical="center"/>
    </xf>
    <xf numFmtId="0" fontId="19" fillId="66" borderId="11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9" fontId="9" fillId="0" borderId="18" xfId="0" applyNumberFormat="1" applyFont="1" applyBorder="1" applyAlignment="1">
      <alignment horizontal="center" vertical="center"/>
    </xf>
    <xf numFmtId="9" fontId="9" fillId="0" borderId="54" xfId="0" applyNumberFormat="1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9" fontId="9" fillId="46" borderId="18" xfId="0" applyNumberFormat="1" applyFont="1" applyFill="1" applyBorder="1" applyAlignment="1">
      <alignment horizontal="center" vertical="center"/>
    </xf>
    <xf numFmtId="9" fontId="9" fillId="46" borderId="54" xfId="0" applyNumberFormat="1" applyFont="1" applyFill="1" applyBorder="1" applyAlignment="1">
      <alignment horizontal="center" vertical="center"/>
    </xf>
    <xf numFmtId="9" fontId="9" fillId="46" borderId="11" xfId="0" applyNumberFormat="1" applyFont="1" applyFill="1" applyBorder="1" applyAlignment="1">
      <alignment horizontal="center" vertical="center"/>
    </xf>
    <xf numFmtId="9" fontId="9" fillId="43" borderId="18" xfId="0" applyNumberFormat="1" applyFont="1" applyFill="1" applyBorder="1" applyAlignment="1">
      <alignment horizontal="center" vertical="center"/>
    </xf>
    <xf numFmtId="9" fontId="9" fillId="43" borderId="54" xfId="0" applyNumberFormat="1" applyFont="1" applyFill="1" applyBorder="1" applyAlignment="1">
      <alignment horizontal="center" vertical="center"/>
    </xf>
    <xf numFmtId="9" fontId="9" fillId="43" borderId="11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90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textRotation="90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19" fillId="0" borderId="10" xfId="0" applyFont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 textRotation="90" wrapText="1"/>
      <protection locked="0"/>
    </xf>
    <xf numFmtId="0" fontId="11" fillId="0" borderId="10" xfId="0" applyFont="1" applyBorder="1" applyAlignment="1" applyProtection="1">
      <alignment horizontal="center" vertical="center" textRotation="90"/>
      <protection locked="0"/>
    </xf>
    <xf numFmtId="0" fontId="11" fillId="0" borderId="36" xfId="0" applyFont="1" applyBorder="1" applyAlignment="1" applyProtection="1">
      <alignment horizontal="center" vertical="center" textRotation="90"/>
      <protection locked="0"/>
    </xf>
    <xf numFmtId="0" fontId="15" fillId="97" borderId="10" xfId="0" applyFont="1" applyFill="1" applyBorder="1" applyAlignment="1" applyProtection="1">
      <alignment horizontal="center" vertical="center"/>
      <protection locked="0"/>
    </xf>
    <xf numFmtId="0" fontId="15" fillId="97" borderId="18" xfId="0" applyFont="1" applyFill="1" applyBorder="1" applyAlignment="1" applyProtection="1">
      <alignment horizontal="center" vertical="center"/>
      <protection locked="0"/>
    </xf>
    <xf numFmtId="0" fontId="26" fillId="0" borderId="63" xfId="422" applyFont="1" applyBorder="1" applyAlignment="1">
      <alignment horizontal="center" vertical="center" wrapText="1"/>
      <protection/>
    </xf>
    <xf numFmtId="0" fontId="26" fillId="0" borderId="64" xfId="422" applyFont="1" applyBorder="1" applyAlignment="1">
      <alignment horizontal="center" vertical="center" wrapText="1"/>
      <protection/>
    </xf>
    <xf numFmtId="0" fontId="16" fillId="33" borderId="0" xfId="422" applyFont="1" applyFill="1" applyBorder="1" applyAlignment="1">
      <alignment horizontal="center"/>
      <protection/>
    </xf>
    <xf numFmtId="0" fontId="21" fillId="66" borderId="65" xfId="422" applyFont="1" applyFill="1" applyBorder="1" applyAlignment="1">
      <alignment horizontal="center" vertical="center" wrapText="1"/>
      <protection/>
    </xf>
    <xf numFmtId="0" fontId="16" fillId="33" borderId="66" xfId="422" applyFont="1" applyFill="1" applyBorder="1" applyAlignment="1">
      <alignment horizontal="left" vertical="center"/>
      <protection/>
    </xf>
    <xf numFmtId="0" fontId="24" fillId="23" borderId="34" xfId="422" applyFont="1" applyFill="1" applyBorder="1" applyAlignment="1">
      <alignment horizontal="center" vertical="center" wrapText="1"/>
      <protection/>
    </xf>
    <xf numFmtId="0" fontId="25" fillId="0" borderId="19" xfId="422" applyFont="1" applyBorder="1" applyAlignment="1">
      <alignment horizontal="center" vertical="center" wrapText="1"/>
      <protection/>
    </xf>
    <xf numFmtId="0" fontId="25" fillId="0" borderId="67" xfId="422" applyFont="1" applyBorder="1" applyAlignment="1">
      <alignment horizontal="center" vertical="center" wrapText="1"/>
      <protection/>
    </xf>
    <xf numFmtId="0" fontId="18" fillId="0" borderId="68" xfId="422" applyFont="1" applyBorder="1" applyAlignment="1">
      <alignment horizontal="center" vertical="center" wrapText="1"/>
      <protection/>
    </xf>
    <xf numFmtId="0" fontId="18" fillId="0" borderId="34" xfId="422" applyFont="1" applyBorder="1" applyAlignment="1">
      <alignment horizontal="center" vertical="center" wrapText="1"/>
      <protection/>
    </xf>
    <xf numFmtId="0" fontId="18" fillId="0" borderId="69" xfId="422" applyFont="1" applyBorder="1" applyAlignment="1">
      <alignment horizontal="center" vertical="center" wrapText="1"/>
      <protection/>
    </xf>
    <xf numFmtId="0" fontId="18" fillId="0" borderId="19" xfId="422" applyFont="1" applyBorder="1" applyAlignment="1">
      <alignment horizontal="center" vertical="center" wrapText="1"/>
      <protection/>
    </xf>
    <xf numFmtId="0" fontId="18" fillId="0" borderId="70" xfId="422" applyFont="1" applyBorder="1" applyAlignment="1">
      <alignment horizontal="center" vertical="center" wrapText="1"/>
      <protection/>
    </xf>
    <xf numFmtId="0" fontId="18" fillId="0" borderId="67" xfId="422" applyFont="1" applyBorder="1" applyAlignment="1">
      <alignment horizontal="center" vertical="center" wrapText="1"/>
      <protection/>
    </xf>
    <xf numFmtId="0" fontId="21" fillId="66" borderId="71" xfId="422" applyFont="1" applyFill="1" applyBorder="1" applyAlignment="1">
      <alignment horizontal="center" vertical="center" wrapText="1"/>
      <protection/>
    </xf>
    <xf numFmtId="0" fontId="9" fillId="33" borderId="72" xfId="422" applyFont="1" applyFill="1" applyBorder="1" applyAlignment="1">
      <alignment horizontal="left" vertical="center"/>
      <protection/>
    </xf>
    <xf numFmtId="0" fontId="9" fillId="33" borderId="71" xfId="422" applyFont="1" applyFill="1" applyBorder="1" applyAlignment="1">
      <alignment horizontal="left" vertical="center"/>
      <protection/>
    </xf>
    <xf numFmtId="0" fontId="9" fillId="33" borderId="73" xfId="422" applyFont="1" applyFill="1" applyBorder="1" applyAlignment="1">
      <alignment horizontal="left" vertical="center"/>
      <protection/>
    </xf>
    <xf numFmtId="0" fontId="21" fillId="0" borderId="23" xfId="422" applyFont="1" applyFill="1" applyBorder="1" applyAlignment="1">
      <alignment horizontal="center" vertical="center" wrapText="1"/>
      <protection/>
    </xf>
    <xf numFmtId="0" fontId="21" fillId="66" borderId="13" xfId="422" applyFont="1" applyFill="1" applyBorder="1" applyAlignment="1">
      <alignment horizontal="center" vertical="center" wrapText="1"/>
      <protection/>
    </xf>
    <xf numFmtId="0" fontId="21" fillId="66" borderId="74" xfId="422" applyFont="1" applyFill="1" applyBorder="1" applyAlignment="1">
      <alignment horizontal="center" vertical="center"/>
      <protection/>
    </xf>
    <xf numFmtId="0" fontId="14" fillId="66" borderId="75" xfId="422" applyFont="1" applyFill="1" applyBorder="1" applyAlignment="1">
      <alignment horizontal="center" vertical="center"/>
      <protection/>
    </xf>
    <xf numFmtId="0" fontId="21" fillId="33" borderId="75" xfId="422" applyFont="1" applyFill="1" applyBorder="1" applyAlignment="1">
      <alignment horizontal="left" vertical="center" wrapText="1"/>
      <protection/>
    </xf>
    <xf numFmtId="0" fontId="9" fillId="33" borderId="71" xfId="422" applyFont="1" applyFill="1" applyBorder="1" applyAlignment="1">
      <alignment horizontal="left" vertical="center" wrapText="1"/>
      <protection/>
    </xf>
    <xf numFmtId="0" fontId="21" fillId="66" borderId="76" xfId="422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1" xfId="0" applyBorder="1" applyAlignment="1">
      <alignment horizontal="center"/>
    </xf>
    <xf numFmtId="0" fontId="24" fillId="23" borderId="21" xfId="0" applyFont="1" applyFill="1" applyBorder="1" applyAlignment="1">
      <alignment horizontal="center" vertical="center"/>
    </xf>
    <xf numFmtId="0" fontId="24" fillId="23" borderId="46" xfId="0" applyFont="1" applyFill="1" applyBorder="1" applyAlignment="1">
      <alignment horizontal="center" vertical="center"/>
    </xf>
    <xf numFmtId="0" fontId="24" fillId="23" borderId="47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7" fillId="23" borderId="21" xfId="0" applyFont="1" applyFill="1" applyBorder="1" applyAlignment="1">
      <alignment horizontal="center"/>
    </xf>
    <xf numFmtId="0" fontId="27" fillId="23" borderId="46" xfId="0" applyFont="1" applyFill="1" applyBorder="1" applyAlignment="1">
      <alignment horizontal="center"/>
    </xf>
    <xf numFmtId="0" fontId="27" fillId="23" borderId="47" xfId="0" applyFont="1" applyFill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21" xfId="0" applyFont="1" applyBorder="1" applyAlignment="1">
      <alignment horizontal="justify" vertical="top" wrapText="1"/>
    </xf>
    <xf numFmtId="0" fontId="27" fillId="0" borderId="46" xfId="0" applyFont="1" applyBorder="1" applyAlignment="1">
      <alignment horizontal="justify" vertical="top" wrapText="1"/>
    </xf>
    <xf numFmtId="0" fontId="27" fillId="0" borderId="47" xfId="0" applyFont="1" applyBorder="1" applyAlignment="1">
      <alignment horizontal="justify" vertical="top" wrapText="1"/>
    </xf>
    <xf numFmtId="14" fontId="27" fillId="0" borderId="21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justify" wrapText="1"/>
    </xf>
    <xf numFmtId="0" fontId="27" fillId="0" borderId="46" xfId="0" applyFont="1" applyBorder="1" applyAlignment="1">
      <alignment horizontal="justify"/>
    </xf>
    <xf numFmtId="0" fontId="27" fillId="0" borderId="47" xfId="0" applyFont="1" applyBorder="1" applyAlignment="1">
      <alignment horizontal="justify"/>
    </xf>
    <xf numFmtId="0" fontId="25" fillId="0" borderId="21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47" xfId="0" applyFont="1" applyBorder="1" applyAlignment="1">
      <alignment horizontal="center"/>
    </xf>
  </cellXfs>
  <cellStyles count="83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0 2" xfId="48"/>
    <cellStyle name="Euro 11" xfId="49"/>
    <cellStyle name="Euro 11 2" xfId="50"/>
    <cellStyle name="Euro 12" xfId="51"/>
    <cellStyle name="Euro 12 2" xfId="52"/>
    <cellStyle name="Euro 13" xfId="53"/>
    <cellStyle name="Euro 13 2" xfId="54"/>
    <cellStyle name="Euro 14" xfId="55"/>
    <cellStyle name="Euro 14 2" xfId="56"/>
    <cellStyle name="Euro 15" xfId="57"/>
    <cellStyle name="Euro 15 2" xfId="58"/>
    <cellStyle name="Euro 16" xfId="59"/>
    <cellStyle name="Euro 16 2" xfId="60"/>
    <cellStyle name="Euro 17" xfId="61"/>
    <cellStyle name="Euro 17 2" xfId="62"/>
    <cellStyle name="Euro 18" xfId="63"/>
    <cellStyle name="Euro 18 2" xfId="64"/>
    <cellStyle name="Euro 19" xfId="65"/>
    <cellStyle name="Euro 19 2" xfId="66"/>
    <cellStyle name="Euro 2" xfId="67"/>
    <cellStyle name="Euro 2 10" xfId="68"/>
    <cellStyle name="Euro 2 11" xfId="69"/>
    <cellStyle name="Euro 2 12" xfId="70"/>
    <cellStyle name="Euro 2 13" xfId="71"/>
    <cellStyle name="Euro 2 14" xfId="72"/>
    <cellStyle name="Euro 2 15" xfId="73"/>
    <cellStyle name="Euro 2 16" xfId="74"/>
    <cellStyle name="Euro 2 17" xfId="75"/>
    <cellStyle name="Euro 2 18" xfId="76"/>
    <cellStyle name="Euro 2 2" xfId="77"/>
    <cellStyle name="Euro 2 3" xfId="78"/>
    <cellStyle name="Euro 2 4" xfId="79"/>
    <cellStyle name="Euro 2 5" xfId="80"/>
    <cellStyle name="Euro 2 6" xfId="81"/>
    <cellStyle name="Euro 2 7" xfId="82"/>
    <cellStyle name="Euro 2 8" xfId="83"/>
    <cellStyle name="Euro 2 9" xfId="84"/>
    <cellStyle name="Euro 20" xfId="85"/>
    <cellStyle name="Euro 20 2" xfId="86"/>
    <cellStyle name="Euro 21" xfId="87"/>
    <cellStyle name="Euro 21 2" xfId="88"/>
    <cellStyle name="Euro 22" xfId="89"/>
    <cellStyle name="Euro 23" xfId="90"/>
    <cellStyle name="Euro 3" xfId="91"/>
    <cellStyle name="Euro 3 10" xfId="92"/>
    <cellStyle name="Euro 3 11" xfId="93"/>
    <cellStyle name="Euro 3 12" xfId="94"/>
    <cellStyle name="Euro 3 13" xfId="95"/>
    <cellStyle name="Euro 3 14" xfId="96"/>
    <cellStyle name="Euro 3 15" xfId="97"/>
    <cellStyle name="Euro 3 16" xfId="98"/>
    <cellStyle name="Euro 3 17" xfId="99"/>
    <cellStyle name="Euro 3 18" xfId="100"/>
    <cellStyle name="Euro 3 19" xfId="101"/>
    <cellStyle name="Euro 3 2" xfId="102"/>
    <cellStyle name="Euro 3 2 10" xfId="103"/>
    <cellStyle name="Euro 3 2 11" xfId="104"/>
    <cellStyle name="Euro 3 2 12" xfId="105"/>
    <cellStyle name="Euro 3 2 13" xfId="106"/>
    <cellStyle name="Euro 3 2 14" xfId="107"/>
    <cellStyle name="Euro 3 2 15" xfId="108"/>
    <cellStyle name="Euro 3 2 16" xfId="109"/>
    <cellStyle name="Euro 3 2 17" xfId="110"/>
    <cellStyle name="Euro 3 2 18" xfId="111"/>
    <cellStyle name="Euro 3 2 2" xfId="112"/>
    <cellStyle name="Euro 3 2 2 2" xfId="113"/>
    <cellStyle name="Euro 3 2 2 2 2" xfId="114"/>
    <cellStyle name="Euro 3 2 2 2 2 2" xfId="115"/>
    <cellStyle name="Euro 3 2 2 2 2 2 2" xfId="116"/>
    <cellStyle name="Euro 3 2 2 2 2 2 2 2" xfId="117"/>
    <cellStyle name="Euro 3 2 2 2 2 2 2 2 2" xfId="118"/>
    <cellStyle name="Euro 3 2 2 2 2 2 2 2 3" xfId="119"/>
    <cellStyle name="Euro 3 2 2 2 2 2 2 3" xfId="120"/>
    <cellStyle name="Euro 3 2 2 2 2 2 2 4" xfId="121"/>
    <cellStyle name="Euro 3 2 2 2 2 2 3" xfId="122"/>
    <cellStyle name="Euro 3 2 2 2 2 2 4" xfId="123"/>
    <cellStyle name="Euro 3 2 2 2 2 3" xfId="124"/>
    <cellStyle name="Euro 3 2 2 2 2 4" xfId="125"/>
    <cellStyle name="Euro 3 2 2 2 2 5" xfId="126"/>
    <cellStyle name="Euro 3 2 2 2 3" xfId="127"/>
    <cellStyle name="Euro 3 2 2 2 3 2" xfId="128"/>
    <cellStyle name="Euro 3 2 2 2 3 3" xfId="129"/>
    <cellStyle name="Euro 3 2 2 2 4" xfId="130"/>
    <cellStyle name="Euro 3 2 2 2 5" xfId="131"/>
    <cellStyle name="Euro 3 2 2 3" xfId="132"/>
    <cellStyle name="Euro 3 2 2 3 10" xfId="133"/>
    <cellStyle name="Euro 3 2 2 3 11" xfId="134"/>
    <cellStyle name="Euro 3 2 2 3 12" xfId="135"/>
    <cellStyle name="Euro 3 2 2 3 13" xfId="136"/>
    <cellStyle name="Euro 3 2 2 3 14" xfId="137"/>
    <cellStyle name="Euro 3 2 2 3 15" xfId="138"/>
    <cellStyle name="Euro 3 2 2 3 2" xfId="139"/>
    <cellStyle name="Euro 3 2 2 3 2 2" xfId="140"/>
    <cellStyle name="Euro 3 2 2 3 2 3" xfId="141"/>
    <cellStyle name="Euro 3 2 2 3 3" xfId="142"/>
    <cellStyle name="Euro 3 2 2 3 4" xfId="143"/>
    <cellStyle name="Euro 3 2 2 3 5" xfId="144"/>
    <cellStyle name="Euro 3 2 2 3 6" xfId="145"/>
    <cellStyle name="Euro 3 2 2 3 7" xfId="146"/>
    <cellStyle name="Euro 3 2 2 3 8" xfId="147"/>
    <cellStyle name="Euro 3 2 2 3 9" xfId="148"/>
    <cellStyle name="Euro 3 2 2 4" xfId="149"/>
    <cellStyle name="Euro 3 2 2 5" xfId="150"/>
    <cellStyle name="Euro 3 2 2 6" xfId="151"/>
    <cellStyle name="Euro 3 2 3" xfId="152"/>
    <cellStyle name="Euro 3 2 3 10" xfId="153"/>
    <cellStyle name="Euro 3 2 3 11" xfId="154"/>
    <cellStyle name="Euro 3 2 3 12" xfId="155"/>
    <cellStyle name="Euro 3 2 3 13" xfId="156"/>
    <cellStyle name="Euro 3 2 3 14" xfId="157"/>
    <cellStyle name="Euro 3 2 3 15" xfId="158"/>
    <cellStyle name="Euro 3 2 3 2" xfId="159"/>
    <cellStyle name="Euro 3 2 3 2 2" xfId="160"/>
    <cellStyle name="Euro 3 2 3 2 3" xfId="161"/>
    <cellStyle name="Euro 3 2 3 3" xfId="162"/>
    <cellStyle name="Euro 3 2 3 4" xfId="163"/>
    <cellStyle name="Euro 3 2 3 5" xfId="164"/>
    <cellStyle name="Euro 3 2 3 6" xfId="165"/>
    <cellStyle name="Euro 3 2 3 7" xfId="166"/>
    <cellStyle name="Euro 3 2 3 8" xfId="167"/>
    <cellStyle name="Euro 3 2 3 9" xfId="168"/>
    <cellStyle name="Euro 3 2 4" xfId="169"/>
    <cellStyle name="Euro 3 2 5" xfId="170"/>
    <cellStyle name="Euro 3 2 6" xfId="171"/>
    <cellStyle name="Euro 3 2 7" xfId="172"/>
    <cellStyle name="Euro 3 2 8" xfId="173"/>
    <cellStyle name="Euro 3 2 9" xfId="174"/>
    <cellStyle name="Euro 3 3" xfId="175"/>
    <cellStyle name="Euro 3 3 10" xfId="176"/>
    <cellStyle name="Euro 3 3 11" xfId="177"/>
    <cellStyle name="Euro 3 3 12" xfId="178"/>
    <cellStyle name="Euro 3 3 13" xfId="179"/>
    <cellStyle name="Euro 3 3 14" xfId="180"/>
    <cellStyle name="Euro 3 3 15" xfId="181"/>
    <cellStyle name="Euro 3 3 2" xfId="182"/>
    <cellStyle name="Euro 3 3 3" xfId="183"/>
    <cellStyle name="Euro 3 3 4" xfId="184"/>
    <cellStyle name="Euro 3 3 5" xfId="185"/>
    <cellStyle name="Euro 3 3 6" xfId="186"/>
    <cellStyle name="Euro 3 3 7" xfId="187"/>
    <cellStyle name="Euro 3 3 8" xfId="188"/>
    <cellStyle name="Euro 3 3 9" xfId="189"/>
    <cellStyle name="Euro 3 4" xfId="190"/>
    <cellStyle name="Euro 3 4 10" xfId="191"/>
    <cellStyle name="Euro 3 4 11" xfId="192"/>
    <cellStyle name="Euro 3 4 12" xfId="193"/>
    <cellStyle name="Euro 3 4 13" xfId="194"/>
    <cellStyle name="Euro 3 4 14" xfId="195"/>
    <cellStyle name="Euro 3 4 15" xfId="196"/>
    <cellStyle name="Euro 3 4 2" xfId="197"/>
    <cellStyle name="Euro 3 4 2 2" xfId="198"/>
    <cellStyle name="Euro 3 4 2 3" xfId="199"/>
    <cellStyle name="Euro 3 4 3" xfId="200"/>
    <cellStyle name="Euro 3 4 4" xfId="201"/>
    <cellStyle name="Euro 3 4 5" xfId="202"/>
    <cellStyle name="Euro 3 4 6" xfId="203"/>
    <cellStyle name="Euro 3 4 7" xfId="204"/>
    <cellStyle name="Euro 3 4 8" xfId="205"/>
    <cellStyle name="Euro 3 4 9" xfId="206"/>
    <cellStyle name="Euro 3 5" xfId="207"/>
    <cellStyle name="Euro 3 6" xfId="208"/>
    <cellStyle name="Euro 3 7" xfId="209"/>
    <cellStyle name="Euro 3 8" xfId="210"/>
    <cellStyle name="Euro 3 9" xfId="211"/>
    <cellStyle name="Euro 4" xfId="212"/>
    <cellStyle name="Euro 4 10" xfId="213"/>
    <cellStyle name="Euro 4 11" xfId="214"/>
    <cellStyle name="Euro 4 12" xfId="215"/>
    <cellStyle name="Euro 4 13" xfId="216"/>
    <cellStyle name="Euro 4 14" xfId="217"/>
    <cellStyle name="Euro 4 15" xfId="218"/>
    <cellStyle name="Euro 4 16" xfId="219"/>
    <cellStyle name="Euro 4 2" xfId="220"/>
    <cellStyle name="Euro 4 3" xfId="221"/>
    <cellStyle name="Euro 4 4" xfId="222"/>
    <cellStyle name="Euro 4 5" xfId="223"/>
    <cellStyle name="Euro 4 6" xfId="224"/>
    <cellStyle name="Euro 4 7" xfId="225"/>
    <cellStyle name="Euro 4 8" xfId="226"/>
    <cellStyle name="Euro 4 9" xfId="227"/>
    <cellStyle name="Euro 5" xfId="228"/>
    <cellStyle name="Euro 5 10" xfId="229"/>
    <cellStyle name="Euro 5 11" xfId="230"/>
    <cellStyle name="Euro 5 12" xfId="231"/>
    <cellStyle name="Euro 5 13" xfId="232"/>
    <cellStyle name="Euro 5 14" xfId="233"/>
    <cellStyle name="Euro 5 15" xfId="234"/>
    <cellStyle name="Euro 5 16" xfId="235"/>
    <cellStyle name="Euro 5 2" xfId="236"/>
    <cellStyle name="Euro 5 3" xfId="237"/>
    <cellStyle name="Euro 5 4" xfId="238"/>
    <cellStyle name="Euro 5 5" xfId="239"/>
    <cellStyle name="Euro 5 6" xfId="240"/>
    <cellStyle name="Euro 5 7" xfId="241"/>
    <cellStyle name="Euro 5 8" xfId="242"/>
    <cellStyle name="Euro 5 9" xfId="243"/>
    <cellStyle name="Euro 6" xfId="244"/>
    <cellStyle name="Euro 7" xfId="245"/>
    <cellStyle name="Euro 7 10" xfId="246"/>
    <cellStyle name="Euro 7 11" xfId="247"/>
    <cellStyle name="Euro 7 12" xfId="248"/>
    <cellStyle name="Euro 7 13" xfId="249"/>
    <cellStyle name="Euro 7 14" xfId="250"/>
    <cellStyle name="Euro 7 15" xfId="251"/>
    <cellStyle name="Euro 7 2" xfId="252"/>
    <cellStyle name="Euro 7 2 2" xfId="253"/>
    <cellStyle name="Euro 7 2 3" xfId="254"/>
    <cellStyle name="Euro 7 3" xfId="255"/>
    <cellStyle name="Euro 7 4" xfId="256"/>
    <cellStyle name="Euro 7 5" xfId="257"/>
    <cellStyle name="Euro 7 6" xfId="258"/>
    <cellStyle name="Euro 7 7" xfId="259"/>
    <cellStyle name="Euro 7 8" xfId="260"/>
    <cellStyle name="Euro 7 9" xfId="261"/>
    <cellStyle name="Euro 8" xfId="262"/>
    <cellStyle name="Euro 9" xfId="263"/>
    <cellStyle name="Hyperlink" xfId="264"/>
    <cellStyle name="Hipervínculo 2" xfId="265"/>
    <cellStyle name="Hipervínculo 3" xfId="266"/>
    <cellStyle name="Followed Hyperlink" xfId="267"/>
    <cellStyle name="Incorrecto" xfId="268"/>
    <cellStyle name="Comma" xfId="269"/>
    <cellStyle name="Comma [0]" xfId="270"/>
    <cellStyle name="Millares 10" xfId="271"/>
    <cellStyle name="Millares 10 2" xfId="272"/>
    <cellStyle name="Millares 11" xfId="273"/>
    <cellStyle name="Millares 11 2" xfId="274"/>
    <cellStyle name="Millares 12" xfId="275"/>
    <cellStyle name="Millares 12 2" xfId="276"/>
    <cellStyle name="Millares 12 3" xfId="277"/>
    <cellStyle name="Millares 13" xfId="278"/>
    <cellStyle name="Millares 14" xfId="279"/>
    <cellStyle name="Millares 2" xfId="280"/>
    <cellStyle name="Millares 2 10" xfId="281"/>
    <cellStyle name="Millares 2 10 2" xfId="282"/>
    <cellStyle name="Millares 2 11" xfId="283"/>
    <cellStyle name="Millares 2 11 2" xfId="284"/>
    <cellStyle name="Millares 2 12" xfId="285"/>
    <cellStyle name="Millares 2 12 2" xfId="286"/>
    <cellStyle name="Millares 2 13" xfId="287"/>
    <cellStyle name="Millares 2 13 2" xfId="288"/>
    <cellStyle name="Millares 2 14" xfId="289"/>
    <cellStyle name="Millares 2 14 2" xfId="290"/>
    <cellStyle name="Millares 2 15" xfId="291"/>
    <cellStyle name="Millares 2 15 2" xfId="292"/>
    <cellStyle name="Millares 2 16" xfId="293"/>
    <cellStyle name="Millares 2 16 2" xfId="294"/>
    <cellStyle name="Millares 2 17" xfId="295"/>
    <cellStyle name="Millares 2 17 2" xfId="296"/>
    <cellStyle name="Millares 2 18" xfId="297"/>
    <cellStyle name="Millares 2 18 2" xfId="298"/>
    <cellStyle name="Millares 2 19" xfId="299"/>
    <cellStyle name="Millares 2 19 2" xfId="300"/>
    <cellStyle name="Millares 2 2" xfId="301"/>
    <cellStyle name="Millares 2 2 10" xfId="302"/>
    <cellStyle name="Millares 2 2 11" xfId="303"/>
    <cellStyle name="Millares 2 2 12" xfId="304"/>
    <cellStyle name="Millares 2 2 13" xfId="305"/>
    <cellStyle name="Millares 2 2 14" xfId="306"/>
    <cellStyle name="Millares 2 2 15" xfId="307"/>
    <cellStyle name="Millares 2 2 16" xfId="308"/>
    <cellStyle name="Millares 2 2 17" xfId="309"/>
    <cellStyle name="Millares 2 2 2" xfId="310"/>
    <cellStyle name="Millares 2 2 3" xfId="311"/>
    <cellStyle name="Millares 2 2 4" xfId="312"/>
    <cellStyle name="Millares 2 2 5" xfId="313"/>
    <cellStyle name="Millares 2 2 6" xfId="314"/>
    <cellStyle name="Millares 2 2 7" xfId="315"/>
    <cellStyle name="Millares 2 2 8" xfId="316"/>
    <cellStyle name="Millares 2 2 9" xfId="317"/>
    <cellStyle name="Millares 2 20" xfId="318"/>
    <cellStyle name="Millares 2 21" xfId="319"/>
    <cellStyle name="Millares 2 22" xfId="320"/>
    <cellStyle name="Millares 2 23" xfId="321"/>
    <cellStyle name="Millares 2 3" xfId="322"/>
    <cellStyle name="Millares 2 3 2" xfId="323"/>
    <cellStyle name="Millares 2 3 2 10" xfId="324"/>
    <cellStyle name="Millares 2 3 2 11" xfId="325"/>
    <cellStyle name="Millares 2 3 2 12" xfId="326"/>
    <cellStyle name="Millares 2 3 2 13" xfId="327"/>
    <cellStyle name="Millares 2 3 2 14" xfId="328"/>
    <cellStyle name="Millares 2 3 2 15" xfId="329"/>
    <cellStyle name="Millares 2 3 2 16" xfId="330"/>
    <cellStyle name="Millares 2 3 2 2" xfId="331"/>
    <cellStyle name="Millares 2 3 2 2 2" xfId="332"/>
    <cellStyle name="Millares 2 3 2 2 2 2" xfId="333"/>
    <cellStyle name="Millares 2 3 2 2 2 3" xfId="334"/>
    <cellStyle name="Millares 2 3 2 2 3" xfId="335"/>
    <cellStyle name="Millares 2 3 2 3" xfId="336"/>
    <cellStyle name="Millares 2 3 2 4" xfId="337"/>
    <cellStyle name="Millares 2 3 2 5" xfId="338"/>
    <cellStyle name="Millares 2 3 2 6" xfId="339"/>
    <cellStyle name="Millares 2 3 2 7" xfId="340"/>
    <cellStyle name="Millares 2 3 2 8" xfId="341"/>
    <cellStyle name="Millares 2 3 2 9" xfId="342"/>
    <cellStyle name="Millares 2 3 3" xfId="343"/>
    <cellStyle name="Millares 2 3 3 2" xfId="344"/>
    <cellStyle name="Millares 2 3 3 3" xfId="345"/>
    <cellStyle name="Millares 2 3 4" xfId="346"/>
    <cellStyle name="Millares 2 4" xfId="347"/>
    <cellStyle name="Millares 2 5" xfId="348"/>
    <cellStyle name="Millares 2 6" xfId="349"/>
    <cellStyle name="Millares 2 7" xfId="350"/>
    <cellStyle name="Millares 2 8" xfId="351"/>
    <cellStyle name="Millares 2 8 2" xfId="352"/>
    <cellStyle name="Millares 2 9" xfId="353"/>
    <cellStyle name="Millares 2 9 2" xfId="354"/>
    <cellStyle name="Millares 29 2" xfId="355"/>
    <cellStyle name="Millares 29 2 2" xfId="356"/>
    <cellStyle name="Millares 3" xfId="357"/>
    <cellStyle name="Millares 3 10" xfId="358"/>
    <cellStyle name="Millares 3 11" xfId="359"/>
    <cellStyle name="Millares 3 12" xfId="360"/>
    <cellStyle name="Millares 3 13" xfId="361"/>
    <cellStyle name="Millares 3 14" xfId="362"/>
    <cellStyle name="Millares 3 15" xfId="363"/>
    <cellStyle name="Millares 3 16" xfId="364"/>
    <cellStyle name="Millares 3 17" xfId="365"/>
    <cellStyle name="Millares 3 18" xfId="366"/>
    <cellStyle name="Millares 3 19" xfId="367"/>
    <cellStyle name="Millares 3 2" xfId="368"/>
    <cellStyle name="Millares 3 20" xfId="369"/>
    <cellStyle name="Millares 3 3" xfId="370"/>
    <cellStyle name="Millares 3 4" xfId="371"/>
    <cellStyle name="Millares 3 5" xfId="372"/>
    <cellStyle name="Millares 3 6" xfId="373"/>
    <cellStyle name="Millares 3 7" xfId="374"/>
    <cellStyle name="Millares 3 8" xfId="375"/>
    <cellStyle name="Millares 3 9" xfId="376"/>
    <cellStyle name="Millares 4" xfId="377"/>
    <cellStyle name="Millares 4 10" xfId="378"/>
    <cellStyle name="Millares 4 11" xfId="379"/>
    <cellStyle name="Millares 4 12" xfId="380"/>
    <cellStyle name="Millares 4 13" xfId="381"/>
    <cellStyle name="Millares 4 14" xfId="382"/>
    <cellStyle name="Millares 4 15" xfId="383"/>
    <cellStyle name="Millares 4 16" xfId="384"/>
    <cellStyle name="Millares 4 17" xfId="385"/>
    <cellStyle name="Millares 4 2" xfId="386"/>
    <cellStyle name="Millares 4 3" xfId="387"/>
    <cellStyle name="Millares 4 4" xfId="388"/>
    <cellStyle name="Millares 4 5" xfId="389"/>
    <cellStyle name="Millares 4 6" xfId="390"/>
    <cellStyle name="Millares 4 7" xfId="391"/>
    <cellStyle name="Millares 4 8" xfId="392"/>
    <cellStyle name="Millares 4 9" xfId="393"/>
    <cellStyle name="Millares 5" xfId="394"/>
    <cellStyle name="Millares 5 10" xfId="395"/>
    <cellStyle name="Millares 5 11" xfId="396"/>
    <cellStyle name="Millares 5 12" xfId="397"/>
    <cellStyle name="Millares 5 13" xfId="398"/>
    <cellStyle name="Millares 5 14" xfId="399"/>
    <cellStyle name="Millares 5 15" xfId="400"/>
    <cellStyle name="Millares 5 16" xfId="401"/>
    <cellStyle name="Millares 5 2" xfId="402"/>
    <cellStyle name="Millares 5 3" xfId="403"/>
    <cellStyle name="Millares 5 4" xfId="404"/>
    <cellStyle name="Millares 5 5" xfId="405"/>
    <cellStyle name="Millares 5 6" xfId="406"/>
    <cellStyle name="Millares 5 7" xfId="407"/>
    <cellStyle name="Millares 5 8" xfId="408"/>
    <cellStyle name="Millares 5 9" xfId="409"/>
    <cellStyle name="Millares 6" xfId="410"/>
    <cellStyle name="Millares 7" xfId="411"/>
    <cellStyle name="Millares 8" xfId="412"/>
    <cellStyle name="Millares 9" xfId="413"/>
    <cellStyle name="Millares 9 2" xfId="414"/>
    <cellStyle name="Currency" xfId="415"/>
    <cellStyle name="Currency [0]" xfId="416"/>
    <cellStyle name="Moneda 2" xfId="417"/>
    <cellStyle name="Moneda 2 2" xfId="418"/>
    <cellStyle name="Moneda 3" xfId="419"/>
    <cellStyle name="Neutral" xfId="420"/>
    <cellStyle name="Normal 10" xfId="421"/>
    <cellStyle name="Normal 10 2" xfId="422"/>
    <cellStyle name="Normal 11" xfId="423"/>
    <cellStyle name="Normal 12" xfId="424"/>
    <cellStyle name="Normal 13" xfId="425"/>
    <cellStyle name="Normal 13 2" xfId="426"/>
    <cellStyle name="Normal 13 3" xfId="427"/>
    <cellStyle name="Normal 16" xfId="428"/>
    <cellStyle name="Normal 17" xfId="429"/>
    <cellStyle name="Normal 18" xfId="430"/>
    <cellStyle name="Normal 19" xfId="431"/>
    <cellStyle name="Normal 2" xfId="432"/>
    <cellStyle name="Normal 2 10" xfId="433"/>
    <cellStyle name="Normal 2 10 2" xfId="434"/>
    <cellStyle name="Normal 2 11" xfId="435"/>
    <cellStyle name="Normal 2 11 2" xfId="436"/>
    <cellStyle name="Normal 2 12" xfId="437"/>
    <cellStyle name="Normal 2 12 2" xfId="438"/>
    <cellStyle name="Normal 2 13" xfId="439"/>
    <cellStyle name="Normal 2 13 2" xfId="440"/>
    <cellStyle name="Normal 2 14" xfId="441"/>
    <cellStyle name="Normal 2 14 2" xfId="442"/>
    <cellStyle name="Normal 2 15" xfId="443"/>
    <cellStyle name="Normal 2 15 2" xfId="444"/>
    <cellStyle name="Normal 2 16" xfId="445"/>
    <cellStyle name="Normal 2 16 2" xfId="446"/>
    <cellStyle name="Normal 2 17" xfId="447"/>
    <cellStyle name="Normal 2 17 2" xfId="448"/>
    <cellStyle name="Normal 2 18" xfId="449"/>
    <cellStyle name="Normal 2 18 2" xfId="450"/>
    <cellStyle name="Normal 2 19" xfId="451"/>
    <cellStyle name="Normal 2 19 2" xfId="452"/>
    <cellStyle name="Normal 2 2" xfId="453"/>
    <cellStyle name="Normal 2 2 10" xfId="454"/>
    <cellStyle name="Normal 2 2 10 2" xfId="455"/>
    <cellStyle name="Normal 2 2 11" xfId="456"/>
    <cellStyle name="Normal 2 2 11 2" xfId="457"/>
    <cellStyle name="Normal 2 2 12" xfId="458"/>
    <cellStyle name="Normal 2 2 12 2" xfId="459"/>
    <cellStyle name="Normal 2 2 13" xfId="460"/>
    <cellStyle name="Normal 2 2 13 2" xfId="461"/>
    <cellStyle name="Normal 2 2 14" xfId="462"/>
    <cellStyle name="Normal 2 2 14 2" xfId="463"/>
    <cellStyle name="Normal 2 2 15" xfId="464"/>
    <cellStyle name="Normal 2 2 15 2" xfId="465"/>
    <cellStyle name="Normal 2 2 16" xfId="466"/>
    <cellStyle name="Normal 2 2 16 2" xfId="467"/>
    <cellStyle name="Normal 2 2 17" xfId="468"/>
    <cellStyle name="Normal 2 2 17 2" xfId="469"/>
    <cellStyle name="Normal 2 2 18" xfId="470"/>
    <cellStyle name="Normal 2 2 18 2" xfId="471"/>
    <cellStyle name="Normal 2 2 2" xfId="472"/>
    <cellStyle name="Normal 2 2 2 10" xfId="473"/>
    <cellStyle name="Normal 2 2 2 11" xfId="474"/>
    <cellStyle name="Normal 2 2 2 12" xfId="475"/>
    <cellStyle name="Normal 2 2 2 13" xfId="476"/>
    <cellStyle name="Normal 2 2 2 14" xfId="477"/>
    <cellStyle name="Normal 2 2 2 15" xfId="478"/>
    <cellStyle name="Normal 2 2 2 16" xfId="479"/>
    <cellStyle name="Normal 2 2 2 17" xfId="480"/>
    <cellStyle name="Normal 2 2 2 18" xfId="481"/>
    <cellStyle name="Normal 2 2 2 2" xfId="482"/>
    <cellStyle name="Normal 2 2 2 2 10" xfId="483"/>
    <cellStyle name="Normal 2 2 2 2 10 2" xfId="484"/>
    <cellStyle name="Normal 2 2 2 2 11" xfId="485"/>
    <cellStyle name="Normal 2 2 2 2 11 2" xfId="486"/>
    <cellStyle name="Normal 2 2 2 2 12" xfId="487"/>
    <cellStyle name="Normal 2 2 2 2 12 2" xfId="488"/>
    <cellStyle name="Normal 2 2 2 2 13" xfId="489"/>
    <cellStyle name="Normal 2 2 2 2 13 2" xfId="490"/>
    <cellStyle name="Normal 2 2 2 2 14" xfId="491"/>
    <cellStyle name="Normal 2 2 2 2 14 2" xfId="492"/>
    <cellStyle name="Normal 2 2 2 2 15" xfId="493"/>
    <cellStyle name="Normal 2 2 2 2 15 2" xfId="494"/>
    <cellStyle name="Normal 2 2 2 2 16" xfId="495"/>
    <cellStyle name="Normal 2 2 2 2 16 2" xfId="496"/>
    <cellStyle name="Normal 2 2 2 2 17" xfId="497"/>
    <cellStyle name="Normal 2 2 2 2 17 2" xfId="498"/>
    <cellStyle name="Normal 2 2 2 2 2" xfId="499"/>
    <cellStyle name="Normal 2 2 2 2 2 10" xfId="500"/>
    <cellStyle name="Normal 2 2 2 2 2 11" xfId="501"/>
    <cellStyle name="Normal 2 2 2 2 2 12" xfId="502"/>
    <cellStyle name="Normal 2 2 2 2 2 13" xfId="503"/>
    <cellStyle name="Normal 2 2 2 2 2 14" xfId="504"/>
    <cellStyle name="Normal 2 2 2 2 2 15" xfId="505"/>
    <cellStyle name="Normal 2 2 2 2 2 16" xfId="506"/>
    <cellStyle name="Normal 2 2 2 2 2 17" xfId="507"/>
    <cellStyle name="Normal 2 2 2 2 2 2" xfId="508"/>
    <cellStyle name="Normal 2 2 2 2 2 2 10" xfId="509"/>
    <cellStyle name="Normal 2 2 2 2 2 2 10 2" xfId="510"/>
    <cellStyle name="Normal 2 2 2 2 2 2 11" xfId="511"/>
    <cellStyle name="Normal 2 2 2 2 2 2 11 2" xfId="512"/>
    <cellStyle name="Normal 2 2 2 2 2 2 12" xfId="513"/>
    <cellStyle name="Normal 2 2 2 2 2 2 12 2" xfId="514"/>
    <cellStyle name="Normal 2 2 2 2 2 2 13" xfId="515"/>
    <cellStyle name="Normal 2 2 2 2 2 2 13 2" xfId="516"/>
    <cellStyle name="Normal 2 2 2 2 2 2 14" xfId="517"/>
    <cellStyle name="Normal 2 2 2 2 2 2 14 2" xfId="518"/>
    <cellStyle name="Normal 2 2 2 2 2 2 15" xfId="519"/>
    <cellStyle name="Normal 2 2 2 2 2 2 15 2" xfId="520"/>
    <cellStyle name="Normal 2 2 2 2 2 2 16" xfId="521"/>
    <cellStyle name="Normal 2 2 2 2 2 2 16 2" xfId="522"/>
    <cellStyle name="Normal 2 2 2 2 2 2 2" xfId="523"/>
    <cellStyle name="Normal 2 2 2 2 2 2 2 10" xfId="524"/>
    <cellStyle name="Normal 2 2 2 2 2 2 2 11" xfId="525"/>
    <cellStyle name="Normal 2 2 2 2 2 2 2 12" xfId="526"/>
    <cellStyle name="Normal 2 2 2 2 2 2 2 13" xfId="527"/>
    <cellStyle name="Normal 2 2 2 2 2 2 2 14" xfId="528"/>
    <cellStyle name="Normal 2 2 2 2 2 2 2 15" xfId="529"/>
    <cellStyle name="Normal 2 2 2 2 2 2 2 16" xfId="530"/>
    <cellStyle name="Normal 2 2 2 2 2 2 2 2" xfId="531"/>
    <cellStyle name="Normal 2 2 2 2 2 2 2 2 10" xfId="532"/>
    <cellStyle name="Normal 2 2 2 2 2 2 2 2 10 2" xfId="533"/>
    <cellStyle name="Normal 2 2 2 2 2 2 2 2 11" xfId="534"/>
    <cellStyle name="Normal 2 2 2 2 2 2 2 2 11 2" xfId="535"/>
    <cellStyle name="Normal 2 2 2 2 2 2 2 2 12" xfId="536"/>
    <cellStyle name="Normal 2 2 2 2 2 2 2 2 12 2" xfId="537"/>
    <cellStyle name="Normal 2 2 2 2 2 2 2 2 13" xfId="538"/>
    <cellStyle name="Normal 2 2 2 2 2 2 2 2 13 2" xfId="539"/>
    <cellStyle name="Normal 2 2 2 2 2 2 2 2 14" xfId="540"/>
    <cellStyle name="Normal 2 2 2 2 2 2 2 2 14 2" xfId="541"/>
    <cellStyle name="Normal 2 2 2 2 2 2 2 2 15" xfId="542"/>
    <cellStyle name="Normal 2 2 2 2 2 2 2 2 15 2" xfId="543"/>
    <cellStyle name="Normal 2 2 2 2 2 2 2 2 2" xfId="544"/>
    <cellStyle name="Normal 2 2 2 2 2 2 2 2 2 10" xfId="545"/>
    <cellStyle name="Normal 2 2 2 2 2 2 2 2 2 11" xfId="546"/>
    <cellStyle name="Normal 2 2 2 2 2 2 2 2 2 12" xfId="547"/>
    <cellStyle name="Normal 2 2 2 2 2 2 2 2 2 13" xfId="548"/>
    <cellStyle name="Normal 2 2 2 2 2 2 2 2 2 14" xfId="549"/>
    <cellStyle name="Normal 2 2 2 2 2 2 2 2 2 2" xfId="550"/>
    <cellStyle name="Normal 2 2 2 2 2 2 2 2 2 2 10" xfId="551"/>
    <cellStyle name="Normal 2 2 2 2 2 2 2 2 2 2 10 2" xfId="552"/>
    <cellStyle name="Normal 2 2 2 2 2 2 2 2 2 2 11" xfId="553"/>
    <cellStyle name="Normal 2 2 2 2 2 2 2 2 2 2 11 2" xfId="554"/>
    <cellStyle name="Normal 2 2 2 2 2 2 2 2 2 2 12" xfId="555"/>
    <cellStyle name="Normal 2 2 2 2 2 2 2 2 2 2 12 2" xfId="556"/>
    <cellStyle name="Normal 2 2 2 2 2 2 2 2 2 2 13" xfId="557"/>
    <cellStyle name="Normal 2 2 2 2 2 2 2 2 2 2 13 2" xfId="558"/>
    <cellStyle name="Normal 2 2 2 2 2 2 2 2 2 2 2" xfId="559"/>
    <cellStyle name="Normal 2 2 2 2 2 2 2 2 2 2 2 2" xfId="560"/>
    <cellStyle name="Normal 2 2 2 2 2 2 2 2 2 2 3" xfId="561"/>
    <cellStyle name="Normal 2 2 2 2 2 2 2 2 2 2 3 2" xfId="562"/>
    <cellStyle name="Normal 2 2 2 2 2 2 2 2 2 2 4" xfId="563"/>
    <cellStyle name="Normal 2 2 2 2 2 2 2 2 2 2 4 2" xfId="564"/>
    <cellStyle name="Normal 2 2 2 2 2 2 2 2 2 2 5" xfId="565"/>
    <cellStyle name="Normal 2 2 2 2 2 2 2 2 2 2 5 2" xfId="566"/>
    <cellStyle name="Normal 2 2 2 2 2 2 2 2 2 2 6" xfId="567"/>
    <cellStyle name="Normal 2 2 2 2 2 2 2 2 2 2 6 2" xfId="568"/>
    <cellStyle name="Normal 2 2 2 2 2 2 2 2 2 2 7" xfId="569"/>
    <cellStyle name="Normal 2 2 2 2 2 2 2 2 2 2 7 2" xfId="570"/>
    <cellStyle name="Normal 2 2 2 2 2 2 2 2 2 2 8" xfId="571"/>
    <cellStyle name="Normal 2 2 2 2 2 2 2 2 2 2 8 2" xfId="572"/>
    <cellStyle name="Normal 2 2 2 2 2 2 2 2 2 2 9" xfId="573"/>
    <cellStyle name="Normal 2 2 2 2 2 2 2 2 2 2 9 2" xfId="574"/>
    <cellStyle name="Normal 2 2 2 2 2 2 2 2 2 3" xfId="575"/>
    <cellStyle name="Normal 2 2 2 2 2 2 2 2 2 4" xfId="576"/>
    <cellStyle name="Normal 2 2 2 2 2 2 2 2 2 5" xfId="577"/>
    <cellStyle name="Normal 2 2 2 2 2 2 2 2 2 6" xfId="578"/>
    <cellStyle name="Normal 2 2 2 2 2 2 2 2 2 7" xfId="579"/>
    <cellStyle name="Normal 2 2 2 2 2 2 2 2 2 8" xfId="580"/>
    <cellStyle name="Normal 2 2 2 2 2 2 2 2 2 9" xfId="581"/>
    <cellStyle name="Normal 2 2 2 2 2 2 2 2 3" xfId="582"/>
    <cellStyle name="Normal 2 2 2 2 2 2 2 2 3 2" xfId="583"/>
    <cellStyle name="Normal 2 2 2 2 2 2 2 2 4" xfId="584"/>
    <cellStyle name="Normal 2 2 2 2 2 2 2 2 4 2" xfId="585"/>
    <cellStyle name="Normal 2 2 2 2 2 2 2 2 5" xfId="586"/>
    <cellStyle name="Normal 2 2 2 2 2 2 2 2 5 2" xfId="587"/>
    <cellStyle name="Normal 2 2 2 2 2 2 2 2 6" xfId="588"/>
    <cellStyle name="Normal 2 2 2 2 2 2 2 2 6 2" xfId="589"/>
    <cellStyle name="Normal 2 2 2 2 2 2 2 2 7" xfId="590"/>
    <cellStyle name="Normal 2 2 2 2 2 2 2 2 7 2" xfId="591"/>
    <cellStyle name="Normal 2 2 2 2 2 2 2 2 8" xfId="592"/>
    <cellStyle name="Normal 2 2 2 2 2 2 2 2 8 2" xfId="593"/>
    <cellStyle name="Normal 2 2 2 2 2 2 2 2 9" xfId="594"/>
    <cellStyle name="Normal 2 2 2 2 2 2 2 2 9 2" xfId="595"/>
    <cellStyle name="Normal 2 2 2 2 2 2 2 3" xfId="596"/>
    <cellStyle name="Normal 2 2 2 2 2 2 2 4" xfId="597"/>
    <cellStyle name="Normal 2 2 2 2 2 2 2 5" xfId="598"/>
    <cellStyle name="Normal 2 2 2 2 2 2 2 6" xfId="599"/>
    <cellStyle name="Normal 2 2 2 2 2 2 2 7" xfId="600"/>
    <cellStyle name="Normal 2 2 2 2 2 2 2 8" xfId="601"/>
    <cellStyle name="Normal 2 2 2 2 2 2 2 9" xfId="602"/>
    <cellStyle name="Normal 2 2 2 2 2 2 3" xfId="603"/>
    <cellStyle name="Normal 2 2 2 2 2 2 3 2" xfId="604"/>
    <cellStyle name="Normal 2 2 2 2 2 2 4" xfId="605"/>
    <cellStyle name="Normal 2 2 2 2 2 2 4 2" xfId="606"/>
    <cellStyle name="Normal 2 2 2 2 2 2 5" xfId="607"/>
    <cellStyle name="Normal 2 2 2 2 2 2 5 2" xfId="608"/>
    <cellStyle name="Normal 2 2 2 2 2 2 6" xfId="609"/>
    <cellStyle name="Normal 2 2 2 2 2 2 6 2" xfId="610"/>
    <cellStyle name="Normal 2 2 2 2 2 2 7" xfId="611"/>
    <cellStyle name="Normal 2 2 2 2 2 2 7 2" xfId="612"/>
    <cellStyle name="Normal 2 2 2 2 2 2 8" xfId="613"/>
    <cellStyle name="Normal 2 2 2 2 2 2 8 2" xfId="614"/>
    <cellStyle name="Normal 2 2 2 2 2 2 9" xfId="615"/>
    <cellStyle name="Normal 2 2 2 2 2 2 9 2" xfId="616"/>
    <cellStyle name="Normal 2 2 2 2 2 3" xfId="617"/>
    <cellStyle name="Normal 2 2 2 2 2 3 2" xfId="618"/>
    <cellStyle name="Normal 2 2 2 2 2 3 2 2" xfId="619"/>
    <cellStyle name="Normal 2 2 2 2 2 3 3" xfId="620"/>
    <cellStyle name="Normal 2 2 2 2 2 3 3 2" xfId="621"/>
    <cellStyle name="Normal 2 2 2 2 2 4" xfId="622"/>
    <cellStyle name="Normal 2 2 2 2 2 5" xfId="623"/>
    <cellStyle name="Normal 2 2 2 2 2 6" xfId="624"/>
    <cellStyle name="Normal 2 2 2 2 2 7" xfId="625"/>
    <cellStyle name="Normal 2 2 2 2 2 8" xfId="626"/>
    <cellStyle name="Normal 2 2 2 2 2 9" xfId="627"/>
    <cellStyle name="Normal 2 2 2 2 3" xfId="628"/>
    <cellStyle name="Normal 2 2 2 2 3 2" xfId="629"/>
    <cellStyle name="Normal 2 2 2 2 3 2 2" xfId="630"/>
    <cellStyle name="Normal 2 2 2 2 3 2 2 2" xfId="631"/>
    <cellStyle name="Normal 2 2 2 2 3 2 3" xfId="632"/>
    <cellStyle name="Normal 2 2 2 2 3 2 3 2" xfId="633"/>
    <cellStyle name="Normal 2 2 2 2 3 3" xfId="634"/>
    <cellStyle name="Normal 2 2 2 2 3 4" xfId="635"/>
    <cellStyle name="Normal 2 2 2 2 4" xfId="636"/>
    <cellStyle name="Normal 2 2 2 2 4 2" xfId="637"/>
    <cellStyle name="Normal 2 2 2 2 5" xfId="638"/>
    <cellStyle name="Normal 2 2 2 2 5 2" xfId="639"/>
    <cellStyle name="Normal 2 2 2 2 6" xfId="640"/>
    <cellStyle name="Normal 2 2 2 2 6 2" xfId="641"/>
    <cellStyle name="Normal 2 2 2 2 7" xfId="642"/>
    <cellStyle name="Normal 2 2 2 2 7 2" xfId="643"/>
    <cellStyle name="Normal 2 2 2 2 8" xfId="644"/>
    <cellStyle name="Normal 2 2 2 2 8 2" xfId="645"/>
    <cellStyle name="Normal 2 2 2 2 9" xfId="646"/>
    <cellStyle name="Normal 2 2 2 2 9 2" xfId="647"/>
    <cellStyle name="Normal 2 2 2 3" xfId="648"/>
    <cellStyle name="Normal 2 2 2 3 10" xfId="649"/>
    <cellStyle name="Normal 2 2 2 3 11" xfId="650"/>
    <cellStyle name="Normal 2 2 2 3 12" xfId="651"/>
    <cellStyle name="Normal 2 2 2 3 13" xfId="652"/>
    <cellStyle name="Normal 2 2 2 3 14" xfId="653"/>
    <cellStyle name="Normal 2 2 2 3 15" xfId="654"/>
    <cellStyle name="Normal 2 2 2 3 2" xfId="655"/>
    <cellStyle name="Normal 2 2 2 3 2 2" xfId="656"/>
    <cellStyle name="Normal 2 2 2 3 2 3" xfId="657"/>
    <cellStyle name="Normal 2 2 2 3 2 4" xfId="658"/>
    <cellStyle name="Normal 2 2 2 3 3" xfId="659"/>
    <cellStyle name="Normal 2 2 2 3 3 2" xfId="660"/>
    <cellStyle name="Normal 2 2 2 3 4" xfId="661"/>
    <cellStyle name="Normal 2 2 2 3 5" xfId="662"/>
    <cellStyle name="Normal 2 2 2 3 6" xfId="663"/>
    <cellStyle name="Normal 2 2 2 3 7" xfId="664"/>
    <cellStyle name="Normal 2 2 2 3 8" xfId="665"/>
    <cellStyle name="Normal 2 2 2 3 9" xfId="666"/>
    <cellStyle name="Normal 2 2 2 4" xfId="667"/>
    <cellStyle name="Normal 2 2 2 5" xfId="668"/>
    <cellStyle name="Normal 2 2 2 6" xfId="669"/>
    <cellStyle name="Normal 2 2 2 7" xfId="670"/>
    <cellStyle name="Normal 2 2 2 8" xfId="671"/>
    <cellStyle name="Normal 2 2 2 9" xfId="672"/>
    <cellStyle name="Normal 2 2 3" xfId="673"/>
    <cellStyle name="Normal 2 2 3 2" xfId="674"/>
    <cellStyle name="Normal 2 2 4" xfId="675"/>
    <cellStyle name="Normal 2 2 4 2" xfId="676"/>
    <cellStyle name="Normal 2 2 4 2 2" xfId="677"/>
    <cellStyle name="Normal 2 2 4 2 2 2" xfId="678"/>
    <cellStyle name="Normal 2 2 4 2 3" xfId="679"/>
    <cellStyle name="Normal 2 2 4 2 3 2" xfId="680"/>
    <cellStyle name="Normal 2 2 4 3" xfId="681"/>
    <cellStyle name="Normal 2 2 4 4" xfId="682"/>
    <cellStyle name="Normal 2 2 5" xfId="683"/>
    <cellStyle name="Normal 2 2 5 2" xfId="684"/>
    <cellStyle name="Normal 2 2 6" xfId="685"/>
    <cellStyle name="Normal 2 2 6 2" xfId="686"/>
    <cellStyle name="Normal 2 2 7" xfId="687"/>
    <cellStyle name="Normal 2 2 7 2" xfId="688"/>
    <cellStyle name="Normal 2 2 8" xfId="689"/>
    <cellStyle name="Normal 2 2 8 2" xfId="690"/>
    <cellStyle name="Normal 2 2 9" xfId="691"/>
    <cellStyle name="Normal 2 2 9 2" xfId="692"/>
    <cellStyle name="Normal 2 20" xfId="693"/>
    <cellStyle name="Normal 2 20 2" xfId="694"/>
    <cellStyle name="Normal 2 21" xfId="695"/>
    <cellStyle name="Normal 2 21 2" xfId="696"/>
    <cellStyle name="Normal 2 22" xfId="697"/>
    <cellStyle name="Normal 2 23" xfId="698"/>
    <cellStyle name="Normal 2 24" xfId="699"/>
    <cellStyle name="Normal 2 24 2" xfId="700"/>
    <cellStyle name="Normal 2 24 3" xfId="701"/>
    <cellStyle name="Normal 2 25" xfId="702"/>
    <cellStyle name="Normal 2 25 2" xfId="703"/>
    <cellStyle name="Normal 2 25 3" xfId="704"/>
    <cellStyle name="Normal 2 26" xfId="705"/>
    <cellStyle name="Normal 2 26 2" xfId="706"/>
    <cellStyle name="Normal 2 26 3" xfId="707"/>
    <cellStyle name="Normal 2 3" xfId="708"/>
    <cellStyle name="Normal 2 3 2" xfId="709"/>
    <cellStyle name="Normal 2 4" xfId="710"/>
    <cellStyle name="Normal 2 4 2" xfId="711"/>
    <cellStyle name="Normal 2 5" xfId="712"/>
    <cellStyle name="Normal 2 5 2" xfId="713"/>
    <cellStyle name="Normal 2 6" xfId="714"/>
    <cellStyle name="Normal 2 6 2" xfId="715"/>
    <cellStyle name="Normal 2 7" xfId="716"/>
    <cellStyle name="Normal 2 7 10" xfId="717"/>
    <cellStyle name="Normal 2 7 11" xfId="718"/>
    <cellStyle name="Normal 2 7 12" xfId="719"/>
    <cellStyle name="Normal 2 7 13" xfId="720"/>
    <cellStyle name="Normal 2 7 14" xfId="721"/>
    <cellStyle name="Normal 2 7 15" xfId="722"/>
    <cellStyle name="Normal 2 7 2" xfId="723"/>
    <cellStyle name="Normal 2 7 2 2" xfId="724"/>
    <cellStyle name="Normal 2 7 2 3" xfId="725"/>
    <cellStyle name="Normal 2 7 2 4" xfId="726"/>
    <cellStyle name="Normal 2 7 3" xfId="727"/>
    <cellStyle name="Normal 2 7 3 2" xfId="728"/>
    <cellStyle name="Normal 2 7 4" xfId="729"/>
    <cellStyle name="Normal 2 7 5" xfId="730"/>
    <cellStyle name="Normal 2 7 6" xfId="731"/>
    <cellStyle name="Normal 2 7 7" xfId="732"/>
    <cellStyle name="Normal 2 7 8" xfId="733"/>
    <cellStyle name="Normal 2 7 9" xfId="734"/>
    <cellStyle name="Normal 2 8" xfId="735"/>
    <cellStyle name="Normal 2 8 2" xfId="736"/>
    <cellStyle name="Normal 2 9" xfId="737"/>
    <cellStyle name="Normal 2 9 2" xfId="738"/>
    <cellStyle name="Normal 20" xfId="739"/>
    <cellStyle name="Normal 21" xfId="740"/>
    <cellStyle name="Normal 22" xfId="741"/>
    <cellStyle name="Normal 3" xfId="742"/>
    <cellStyle name="Normal 3 10" xfId="743"/>
    <cellStyle name="Normal 3 11" xfId="744"/>
    <cellStyle name="Normal 3 12" xfId="745"/>
    <cellStyle name="Normal 3 13" xfId="746"/>
    <cellStyle name="Normal 3 14" xfId="747"/>
    <cellStyle name="Normal 3 15" xfId="748"/>
    <cellStyle name="Normal 3 16" xfId="749"/>
    <cellStyle name="Normal 3 17" xfId="750"/>
    <cellStyle name="Normal 3 18" xfId="751"/>
    <cellStyle name="Normal 3 19" xfId="752"/>
    <cellStyle name="Normal 3 2" xfId="753"/>
    <cellStyle name="Normal 3 20" xfId="754"/>
    <cellStyle name="Normal 3 20 2" xfId="755"/>
    <cellStyle name="Normal 3 20 3" xfId="756"/>
    <cellStyle name="Normal 3 3" xfId="757"/>
    <cellStyle name="Normal 3 4" xfId="758"/>
    <cellStyle name="Normal 3 5" xfId="759"/>
    <cellStyle name="Normal 3 6" xfId="760"/>
    <cellStyle name="Normal 3 7" xfId="761"/>
    <cellStyle name="Normal 3 8" xfId="762"/>
    <cellStyle name="Normal 3 9" xfId="763"/>
    <cellStyle name="Normal 35" xfId="764"/>
    <cellStyle name="Normal 37" xfId="765"/>
    <cellStyle name="Normal 4" xfId="766"/>
    <cellStyle name="Normal 4 2" xfId="767"/>
    <cellStyle name="Normal 4 2 10" xfId="768"/>
    <cellStyle name="Normal 4 2 11" xfId="769"/>
    <cellStyle name="Normal 4 2 12" xfId="770"/>
    <cellStyle name="Normal 4 2 13" xfId="771"/>
    <cellStyle name="Normal 4 2 14" xfId="772"/>
    <cellStyle name="Normal 4 2 15" xfId="773"/>
    <cellStyle name="Normal 4 2 2" xfId="774"/>
    <cellStyle name="Normal 4 2 3" xfId="775"/>
    <cellStyle name="Normal 4 2 4" xfId="776"/>
    <cellStyle name="Normal 4 2 5" xfId="777"/>
    <cellStyle name="Normal 4 2 6" xfId="778"/>
    <cellStyle name="Normal 4 2 7" xfId="779"/>
    <cellStyle name="Normal 4 2 8" xfId="780"/>
    <cellStyle name="Normal 4 2 9" xfId="781"/>
    <cellStyle name="Normal 4 3" xfId="782"/>
    <cellStyle name="Normal 4 4" xfId="783"/>
    <cellStyle name="Normal 5" xfId="784"/>
    <cellStyle name="Normal 5 10" xfId="785"/>
    <cellStyle name="Normal 5 11" xfId="786"/>
    <cellStyle name="Normal 5 12" xfId="787"/>
    <cellStyle name="Normal 5 13" xfId="788"/>
    <cellStyle name="Normal 5 14" xfId="789"/>
    <cellStyle name="Normal 5 15" xfId="790"/>
    <cellStyle name="Normal 5 16" xfId="791"/>
    <cellStyle name="Normal 5 17" xfId="792"/>
    <cellStyle name="Normal 5 2" xfId="793"/>
    <cellStyle name="Normal 5 3" xfId="794"/>
    <cellStyle name="Normal 5 4" xfId="795"/>
    <cellStyle name="Normal 5 5" xfId="796"/>
    <cellStyle name="Normal 5 6" xfId="797"/>
    <cellStyle name="Normal 5 7" xfId="798"/>
    <cellStyle name="Normal 5 8" xfId="799"/>
    <cellStyle name="Normal 5 9" xfId="800"/>
    <cellStyle name="Normal 6" xfId="801"/>
    <cellStyle name="Normal 6 2" xfId="802"/>
    <cellStyle name="Normal 6 3" xfId="803"/>
    <cellStyle name="Normal 6 4" xfId="804"/>
    <cellStyle name="Normal 7" xfId="805"/>
    <cellStyle name="Normal 8" xfId="806"/>
    <cellStyle name="Normal 9" xfId="807"/>
    <cellStyle name="Normal 9 2" xfId="808"/>
    <cellStyle name="Normal 9 3" xfId="809"/>
    <cellStyle name="Notas" xfId="810"/>
    <cellStyle name="Percent" xfId="811"/>
    <cellStyle name="Porcentual 10" xfId="812"/>
    <cellStyle name="Porcentual 2" xfId="813"/>
    <cellStyle name="Porcentual 2 2" xfId="814"/>
    <cellStyle name="Porcentual 2 2 2" xfId="815"/>
    <cellStyle name="Porcentual 2 2 3" xfId="816"/>
    <cellStyle name="Porcentual 4" xfId="817"/>
    <cellStyle name="Porcentual 5" xfId="818"/>
    <cellStyle name="Porcentual 6" xfId="819"/>
    <cellStyle name="Porcentual 7" xfId="820"/>
    <cellStyle name="Porcentual 8" xfId="821"/>
    <cellStyle name="Porcentual 9" xfId="822"/>
    <cellStyle name="Salida" xfId="823"/>
    <cellStyle name="Texto de advertencia" xfId="824"/>
    <cellStyle name="Texto explicativo" xfId="825"/>
    <cellStyle name="Título" xfId="826"/>
    <cellStyle name="Título 10" xfId="827"/>
    <cellStyle name="Título 11" xfId="828"/>
    <cellStyle name="Título 2" xfId="829"/>
    <cellStyle name="Título 3" xfId="830"/>
    <cellStyle name="Título 4" xfId="831"/>
    <cellStyle name="Título 4 2" xfId="832"/>
    <cellStyle name="Título 4 3" xfId="833"/>
    <cellStyle name="Título 4 4" xfId="834"/>
    <cellStyle name="Título 4 5" xfId="835"/>
    <cellStyle name="Título 4 6" xfId="836"/>
    <cellStyle name="Título 4 7" xfId="837"/>
    <cellStyle name="Título 4 8" xfId="838"/>
    <cellStyle name="Título 4 9" xfId="839"/>
    <cellStyle name="Título 5" xfId="840"/>
    <cellStyle name="Título 6" xfId="841"/>
    <cellStyle name="Título 7" xfId="842"/>
    <cellStyle name="Título 8" xfId="843"/>
    <cellStyle name="Título 9" xfId="844"/>
    <cellStyle name="Total" xfId="845"/>
  </cellStyles>
  <dxfs count="53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sz val="12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2"/>
        <color indexed="8"/>
      </font>
      <fill>
        <patternFill patternType="solid">
          <fgColor indexed="50"/>
          <bgColor indexed="11"/>
        </patternFill>
      </fill>
    </dxf>
    <dxf>
      <font>
        <b/>
        <i val="0"/>
        <sz val="12"/>
        <color indexed="8"/>
      </font>
      <fill>
        <patternFill patternType="solid">
          <fgColor indexed="52"/>
          <bgColor indexed="53"/>
        </patternFill>
      </fill>
    </dxf>
    <dxf>
      <font>
        <b/>
        <i val="0"/>
        <sz val="12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2"/>
        <color indexed="8"/>
      </font>
      <fill>
        <patternFill patternType="solid">
          <fgColor indexed="50"/>
          <bgColor indexed="11"/>
        </patternFill>
      </fill>
    </dxf>
    <dxf>
      <font>
        <b/>
        <i val="0"/>
        <sz val="12"/>
        <color indexed="8"/>
      </font>
      <fill>
        <patternFill patternType="solid">
          <fgColor indexed="52"/>
          <bgColor indexed="53"/>
        </patternFill>
      </fill>
    </dxf>
    <dxf>
      <font>
        <b/>
        <i val="0"/>
        <sz val="12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2"/>
        <color indexed="8"/>
      </font>
      <fill>
        <patternFill patternType="solid">
          <fgColor indexed="50"/>
          <bgColor indexed="11"/>
        </patternFill>
      </fill>
    </dxf>
    <dxf>
      <font>
        <b/>
        <i val="0"/>
        <sz val="12"/>
        <color indexed="8"/>
      </font>
      <fill>
        <patternFill patternType="solid">
          <fgColor indexed="52"/>
          <bgColor indexed="53"/>
        </patternFill>
      </fill>
    </dxf>
    <dxf>
      <font>
        <b/>
        <i val="0"/>
        <sz val="12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2"/>
        <color indexed="8"/>
      </font>
      <fill>
        <patternFill patternType="solid">
          <fgColor indexed="50"/>
          <bgColor indexed="11"/>
        </patternFill>
      </fill>
    </dxf>
    <dxf>
      <font>
        <b/>
        <i val="0"/>
        <sz val="12"/>
        <color indexed="8"/>
      </font>
      <fill>
        <patternFill patternType="solid">
          <fgColor indexed="52"/>
          <bgColor indexed="53"/>
        </patternFill>
      </fill>
    </dxf>
    <dxf>
      <font>
        <b/>
        <i val="0"/>
        <sz val="12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2"/>
        <color indexed="8"/>
      </font>
      <fill>
        <patternFill patternType="solid">
          <fgColor indexed="50"/>
          <bgColor indexed="11"/>
        </patternFill>
      </fill>
    </dxf>
    <dxf>
      <font>
        <b/>
        <i val="0"/>
        <sz val="12"/>
        <color indexed="8"/>
      </font>
      <fill>
        <patternFill patternType="solid">
          <fgColor indexed="52"/>
          <bgColor indexed="53"/>
        </patternFill>
      </fill>
    </dxf>
    <dxf>
      <font>
        <b/>
        <i val="0"/>
        <sz val="12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2"/>
        <color indexed="8"/>
      </font>
      <fill>
        <patternFill patternType="solid">
          <fgColor indexed="50"/>
          <bgColor indexed="11"/>
        </patternFill>
      </fill>
    </dxf>
    <dxf>
      <font>
        <b/>
        <i val="0"/>
        <sz val="12"/>
        <color indexed="8"/>
      </font>
      <fill>
        <patternFill patternType="solid">
          <fgColor indexed="52"/>
          <bgColor indexed="53"/>
        </patternFill>
      </fill>
    </dxf>
    <dxf>
      <font>
        <b/>
        <i val="0"/>
        <sz val="12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2"/>
        <color indexed="8"/>
      </font>
      <fill>
        <patternFill patternType="solid">
          <fgColor indexed="50"/>
          <bgColor indexed="11"/>
        </patternFill>
      </fill>
    </dxf>
    <dxf>
      <font>
        <b/>
        <i val="0"/>
        <sz val="12"/>
        <color indexed="8"/>
      </font>
      <fill>
        <patternFill patternType="solid">
          <fgColor indexed="52"/>
          <bgColor indexed="53"/>
        </patternFill>
      </fill>
    </dxf>
    <dxf>
      <font>
        <b/>
        <i val="0"/>
        <sz val="12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2"/>
        <color indexed="8"/>
      </font>
      <fill>
        <patternFill patternType="solid">
          <fgColor indexed="50"/>
          <bgColor indexed="11"/>
        </patternFill>
      </fill>
    </dxf>
    <dxf>
      <font>
        <b/>
        <i val="0"/>
        <sz val="12"/>
        <color indexed="8"/>
      </font>
      <fill>
        <patternFill patternType="solid">
          <fgColor indexed="52"/>
          <bgColor indexed="53"/>
        </patternFill>
      </fill>
    </dxf>
    <dxf>
      <font>
        <b/>
        <i val="0"/>
        <sz val="12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2"/>
        <color indexed="8"/>
      </font>
      <fill>
        <patternFill patternType="solid">
          <fgColor indexed="50"/>
          <bgColor indexed="11"/>
        </patternFill>
      </fill>
    </dxf>
    <dxf>
      <font>
        <b/>
        <i val="0"/>
        <sz val="12"/>
        <color indexed="8"/>
      </font>
      <fill>
        <patternFill patternType="solid">
          <fgColor indexed="52"/>
          <bgColor indexed="53"/>
        </patternFill>
      </fill>
    </dxf>
    <dxf>
      <font>
        <b/>
        <i val="0"/>
        <sz val="12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2"/>
        <color indexed="8"/>
      </font>
      <fill>
        <patternFill patternType="solid">
          <fgColor indexed="50"/>
          <bgColor indexed="11"/>
        </patternFill>
      </fill>
    </dxf>
    <dxf>
      <font>
        <b/>
        <i val="0"/>
        <sz val="12"/>
        <color indexed="8"/>
      </font>
      <fill>
        <patternFill patternType="solid">
          <fgColor indexed="52"/>
          <bgColor indexed="53"/>
        </patternFill>
      </fill>
    </dxf>
    <dxf>
      <font>
        <b/>
        <i val="0"/>
        <sz val="12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2"/>
        <color rgb="FF000000"/>
      </font>
      <fill>
        <patternFill patternType="solid">
          <fgColor rgb="FF81D41A"/>
          <bgColor rgb="FF4EE257"/>
        </patternFill>
      </fill>
      <border/>
    </dxf>
    <dxf>
      <font>
        <b/>
        <i val="0"/>
        <sz val="12"/>
        <color rgb="FF000000"/>
      </font>
      <fill>
        <patternFill patternType="solid">
          <fgColor rgb="FFE6E905"/>
          <bgColor rgb="FFFCF305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4EE257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2BD90"/>
      <rgbColor rgb="00808080"/>
      <rgbColor rgb="0063AAF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905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2D3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"/>
          <c:w val="0.73725"/>
          <c:h val="0.9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Cumplimiento!$B$20:$B$31</c:f>
              <c:strCache/>
            </c:strRef>
          </c:cat>
          <c:val>
            <c:numRef>
              <c:f>Cumplimiento!$C$20:$C$31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Cumplimiento!$B$20:$B$31</c:f>
              <c:strCache/>
            </c:strRef>
          </c:cat>
          <c:val>
            <c:numRef>
              <c:f>Cumplimiento!$D$20:$D$31</c:f>
              <c:numCache/>
            </c:numRef>
          </c:val>
          <c:smooth val="0"/>
        </c:ser>
        <c:marker val="1"/>
        <c:axId val="55976169"/>
        <c:axId val="34023474"/>
      </c:lineChart>
      <c:catAx>
        <c:axId val="5597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23474"/>
        <c:crossesAt val="0"/>
        <c:auto val="1"/>
        <c:lblOffset val="100"/>
        <c:tickLblSkip val="2"/>
        <c:noMultiLvlLbl val="0"/>
      </c:catAx>
      <c:valAx>
        <c:axId val="34023474"/>
        <c:scaling>
          <c:orientation val="minMax"/>
          <c:max val="1.1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76169"/>
        <c:crossesAt val="1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30625"/>
          <c:w val="0.2095"/>
          <c:h val="0.1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47625</xdr:rowOff>
    </xdr:from>
    <xdr:to>
      <xdr:col>3</xdr:col>
      <xdr:colOff>447675</xdr:colOff>
      <xdr:row>4</xdr:row>
      <xdr:rowOff>85725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6539"/>
        <a:stretch>
          <a:fillRect/>
        </a:stretch>
      </xdr:blipFill>
      <xdr:spPr>
        <a:xfrm>
          <a:off x="333375" y="200025"/>
          <a:ext cx="12096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17</xdr:row>
      <xdr:rowOff>38100</xdr:rowOff>
    </xdr:from>
    <xdr:to>
      <xdr:col>9</xdr:col>
      <xdr:colOff>1019175</xdr:colOff>
      <xdr:row>30</xdr:row>
      <xdr:rowOff>76200</xdr:rowOff>
    </xdr:to>
    <xdr:graphicFrame>
      <xdr:nvGraphicFramePr>
        <xdr:cNvPr id="1" name="Gráfico 1"/>
        <xdr:cNvGraphicFramePr/>
      </xdr:nvGraphicFramePr>
      <xdr:xfrm>
        <a:off x="2743200" y="4695825"/>
        <a:ext cx="60864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1</xdr:row>
      <xdr:rowOff>114300</xdr:rowOff>
    </xdr:from>
    <xdr:to>
      <xdr:col>2</xdr:col>
      <xdr:colOff>485775</xdr:colOff>
      <xdr:row>4</xdr:row>
      <xdr:rowOff>161925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rcRect l="6539"/>
        <a:stretch>
          <a:fillRect/>
        </a:stretch>
      </xdr:blipFill>
      <xdr:spPr>
        <a:xfrm>
          <a:off x="371475" y="209550"/>
          <a:ext cx="10096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781050</xdr:colOff>
      <xdr:row>2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anaCardoso\Datos%20de%20programa\Microsoft\Excel\INFORME%20INDICADORES%20NACIONAL%20%202012%20rev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Cardoso\Documents\ASESORIAS%20A&#209;O%202014\SERVICIOS%20Y%20SERVICIOS\SGSST%202014\S&amp;S\INFORMES%20DE%20GESTION%20Y%20ACCIDENTALIDAD\INFORMES%202013\SALUD%20OCUPACIONAL\SYS%20SO%20Agost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xito\Documents\DocumentosPersonales\Documentos\1.Empresas\38.Ese%20Carmen%20Emilia%20Ospina\4.Formatos\Ficha%20T&#233;cnica%20Indicadores%20SG-S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Z"/>
      <sheetName val="ABR"/>
      <sheetName val="MAY"/>
      <sheetName val="JUN"/>
      <sheetName val="JUL"/>
      <sheetName val="AGTO"/>
      <sheetName val="SEPT"/>
      <sheetName val="Caracteriza"/>
      <sheetName val="AT Biologico"/>
      <sheetName val="Comparativo2009-2012"/>
      <sheetName val="Analisis 2011-2012"/>
      <sheetName val="Tasa"/>
      <sheetName val="IF"/>
      <sheetName val="IS"/>
      <sheetName val="Aus Certi "/>
      <sheetName val="Aus NO Certi "/>
      <sheetName val="Dias Aust "/>
      <sheetName val="Valor Aust "/>
      <sheetName val="Num Aust "/>
      <sheetName val="Incidencia EP"/>
      <sheetName val="Prevalencia EP"/>
      <sheetName val="Prevalencia EC"/>
      <sheetName val="Ejecucion PSO"/>
      <sheetName val="Actividades COPASO"/>
      <sheetName val="Legal"/>
      <sheetName val="No W"/>
      <sheetName val="HHT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 1"/>
      <sheetName val="0. 2008-2012"/>
      <sheetName val="1,1Todo Limpio"/>
      <sheetName val="1,2 Nutrici"/>
      <sheetName val="1,3 Farmaq"/>
      <sheetName val="1,4 Megasal"/>
      <sheetName val="1,5 S &amp; S"/>
      <sheetName val="3.Comp. 2013"/>
      <sheetName val="4.Tasa"/>
      <sheetName val="7.Aus Certi y No cert"/>
      <sheetName val="8. COPASO"/>
      <sheetName val="9. INCAPACIDADES"/>
      <sheetName val=" 10. No W"/>
      <sheetName val=" HHT"/>
      <sheetName val="Hoja1"/>
      <sheetName val="Hoj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Ficha Indicador"/>
      <sheetName val="Referenci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0"/>
  <sheetViews>
    <sheetView showGridLines="0" tabSelected="1" view="pageBreakPreview" zoomScale="115" zoomScaleNormal="90" zoomScaleSheetLayoutView="115" zoomScalePageLayoutView="0" workbookViewId="0" topLeftCell="A1">
      <pane ySplit="12" topLeftCell="A13" activePane="bottomLeft" state="frozen"/>
      <selection pane="topLeft" activeCell="B1" sqref="B1"/>
      <selection pane="bottomLeft" activeCell="U15" sqref="U15"/>
    </sheetView>
  </sheetViews>
  <sheetFormatPr defaultColWidth="9.625" defaultRowHeight="15.75"/>
  <cols>
    <col min="1" max="1" width="1.75390625" style="1" customWidth="1"/>
    <col min="2" max="2" width="4.625" style="1" customWidth="1"/>
    <col min="3" max="3" width="8.00390625" style="1" customWidth="1"/>
    <col min="4" max="4" width="6.375" style="1" customWidth="1"/>
    <col min="5" max="5" width="1.37890625" style="1" customWidth="1"/>
    <col min="6" max="6" width="10.75390625" style="1" customWidth="1"/>
    <col min="7" max="7" width="6.375" style="1" customWidth="1"/>
    <col min="8" max="8" width="11.00390625" style="1" customWidth="1"/>
    <col min="9" max="9" width="2.625" style="1" customWidth="1"/>
    <col min="10" max="10" width="2.75390625" style="1" customWidth="1"/>
    <col min="11" max="11" width="2.625" style="1" customWidth="1"/>
    <col min="12" max="12" width="2.50390625" style="1" customWidth="1"/>
    <col min="13" max="13" width="2.375" style="1" customWidth="1"/>
    <col min="14" max="14" width="2.75390625" style="1" customWidth="1"/>
    <col min="15" max="15" width="2.875" style="1" customWidth="1"/>
    <col min="16" max="16" width="2.375" style="1" customWidth="1"/>
    <col min="17" max="17" width="2.875" style="1" customWidth="1"/>
    <col min="18" max="18" width="2.50390625" style="1" customWidth="1"/>
    <col min="19" max="20" width="2.625" style="1" customWidth="1"/>
    <col min="21" max="21" width="2.75390625" style="1" customWidth="1"/>
    <col min="22" max="22" width="2.50390625" style="1" customWidth="1"/>
    <col min="23" max="23" width="2.25390625" style="1" customWidth="1"/>
    <col min="24" max="24" width="2.50390625" style="1" customWidth="1"/>
    <col min="25" max="25" width="3.125" style="1" customWidth="1"/>
    <col min="26" max="26" width="2.75390625" style="1" customWidth="1"/>
    <col min="27" max="27" width="2.125" style="1" customWidth="1"/>
    <col min="28" max="28" width="2.50390625" style="1" customWidth="1"/>
    <col min="29" max="29" width="2.875" style="1" customWidth="1"/>
    <col min="30" max="30" width="2.50390625" style="2" customWidth="1"/>
    <col min="31" max="31" width="2.875" style="1" customWidth="1"/>
    <col min="32" max="33" width="2.375" style="1" customWidth="1"/>
    <col min="34" max="34" width="2.25390625" style="1" customWidth="1"/>
    <col min="35" max="35" width="2.625" style="1" customWidth="1"/>
    <col min="36" max="36" width="2.25390625" style="1" customWidth="1"/>
    <col min="37" max="37" width="2.50390625" style="1" customWidth="1"/>
    <col min="38" max="38" width="2.125" style="3" customWidth="1"/>
    <col min="39" max="39" width="3.25390625" style="3" customWidth="1"/>
    <col min="40" max="40" width="2.375" style="3" customWidth="1"/>
    <col min="41" max="41" width="2.625" style="3" customWidth="1"/>
    <col min="42" max="42" width="2.375" style="3" customWidth="1"/>
    <col min="43" max="43" width="2.125" style="3" customWidth="1"/>
    <col min="44" max="44" width="2.25390625" style="3" customWidth="1"/>
    <col min="45" max="45" width="2.375" style="3" customWidth="1"/>
    <col min="46" max="46" width="2.75390625" style="3" customWidth="1"/>
    <col min="47" max="47" width="2.375" style="3" customWidth="1"/>
    <col min="48" max="48" width="2.625" style="3" customWidth="1"/>
    <col min="49" max="49" width="2.875" style="3" customWidth="1"/>
    <col min="50" max="50" width="2.375" style="3" customWidth="1"/>
    <col min="51" max="51" width="2.50390625" style="3" customWidth="1"/>
    <col min="52" max="52" width="3.00390625" style="3" customWidth="1"/>
    <col min="53" max="53" width="3.25390625" style="3" customWidth="1"/>
    <col min="54" max="54" width="3.00390625" style="3" customWidth="1"/>
    <col min="55" max="55" width="2.875" style="3" customWidth="1"/>
    <col min="56" max="56" width="3.375" style="3" customWidth="1"/>
    <col min="57" max="57" width="3.00390625" style="3" customWidth="1"/>
    <col min="58" max="58" width="11.75390625" style="1" customWidth="1"/>
    <col min="59" max="60" width="9.625" style="1" customWidth="1"/>
    <col min="61" max="61" width="15.625" style="1" customWidth="1"/>
    <col min="62" max="62" width="15.50390625" style="1" customWidth="1"/>
    <col min="63" max="63" width="18.00390625" style="1" customWidth="1"/>
    <col min="64" max="249" width="10.00390625" style="1" hidden="1" customWidth="1"/>
    <col min="250" max="251" width="1.625" style="1" customWidth="1"/>
    <col min="252" max="252" width="3.25390625" style="1" customWidth="1"/>
    <col min="253" max="253" width="2.50390625" style="1" customWidth="1"/>
    <col min="254" max="254" width="1.00390625" style="1" customWidth="1"/>
    <col min="255" max="255" width="2.125" style="1" customWidth="1"/>
    <col min="256" max="16384" width="9.625" style="1" customWidth="1"/>
  </cols>
  <sheetData>
    <row r="1" spans="1:60" s="54" customFormat="1" ht="12" customHeight="1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6"/>
      <c r="AE1" s="115"/>
      <c r="AF1" s="115"/>
      <c r="AG1" s="115"/>
      <c r="AH1" s="115"/>
      <c r="AI1" s="115"/>
      <c r="AJ1" s="115"/>
      <c r="AK1" s="115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5"/>
      <c r="BG1" s="115"/>
      <c r="BH1" s="118"/>
    </row>
    <row r="2" spans="1:63" ht="18.75" customHeight="1">
      <c r="A2" s="120"/>
      <c r="B2" s="236"/>
      <c r="C2" s="237"/>
      <c r="D2" s="238"/>
      <c r="E2" s="245" t="s">
        <v>156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7"/>
      <c r="AZ2" s="233" t="s">
        <v>157</v>
      </c>
      <c r="BA2" s="233"/>
      <c r="BB2" s="233"/>
      <c r="BC2" s="233"/>
      <c r="BD2" s="233" t="s">
        <v>161</v>
      </c>
      <c r="BE2" s="233"/>
      <c r="BF2" s="233"/>
      <c r="BG2" s="233"/>
      <c r="BH2" s="119"/>
      <c r="BK2" s="4"/>
    </row>
    <row r="3" spans="1:63" ht="18.75" customHeight="1">
      <c r="A3" s="120"/>
      <c r="B3" s="239"/>
      <c r="C3" s="240"/>
      <c r="D3" s="241"/>
      <c r="E3" s="248" t="s">
        <v>0</v>
      </c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50"/>
      <c r="AZ3" s="233" t="s">
        <v>158</v>
      </c>
      <c r="BA3" s="233"/>
      <c r="BB3" s="233"/>
      <c r="BC3" s="233"/>
      <c r="BD3" s="233">
        <v>1</v>
      </c>
      <c r="BE3" s="233"/>
      <c r="BF3" s="233"/>
      <c r="BG3" s="233"/>
      <c r="BH3" s="119"/>
      <c r="BK3" s="4"/>
    </row>
    <row r="4" spans="1:65" ht="14.25" customHeight="1">
      <c r="A4" s="120"/>
      <c r="B4" s="239"/>
      <c r="C4" s="240"/>
      <c r="D4" s="241"/>
      <c r="E4" s="251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3"/>
      <c r="AZ4" s="233" t="s">
        <v>159</v>
      </c>
      <c r="BA4" s="233"/>
      <c r="BB4" s="233"/>
      <c r="BC4" s="233"/>
      <c r="BD4" s="232">
        <v>44161</v>
      </c>
      <c r="BE4" s="233"/>
      <c r="BF4" s="233"/>
      <c r="BG4" s="233"/>
      <c r="BH4" s="119"/>
      <c r="BI4" s="122" t="s">
        <v>1</v>
      </c>
      <c r="BJ4" s="5">
        <f ca="1">TODAY()</f>
        <v>44224</v>
      </c>
      <c r="BK4" s="6"/>
      <c r="BL4" s="7"/>
      <c r="BM4" s="5"/>
    </row>
    <row r="5" spans="1:65" ht="6.75" customHeight="1">
      <c r="A5" s="120"/>
      <c r="B5" s="242"/>
      <c r="C5" s="243"/>
      <c r="D5" s="244"/>
      <c r="E5" s="254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6"/>
      <c r="AZ5" s="233" t="s">
        <v>160</v>
      </c>
      <c r="BA5" s="233"/>
      <c r="BB5" s="233"/>
      <c r="BC5" s="233"/>
      <c r="BD5" s="233"/>
      <c r="BE5" s="233"/>
      <c r="BF5" s="233"/>
      <c r="BG5" s="233"/>
      <c r="BH5" s="119"/>
      <c r="BI5" s="123" t="s">
        <v>2</v>
      </c>
      <c r="BJ5" s="8">
        <v>5</v>
      </c>
      <c r="BK5" s="9"/>
      <c r="BL5" s="10"/>
      <c r="BM5" s="11"/>
    </row>
    <row r="6" spans="1:60" ht="6.75" customHeight="1">
      <c r="A6" s="120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13"/>
      <c r="BA6" s="113"/>
      <c r="BB6" s="113"/>
      <c r="BC6" s="113"/>
      <c r="BD6" s="113"/>
      <c r="BE6" s="113"/>
      <c r="BF6" s="4"/>
      <c r="BG6" s="4"/>
      <c r="BH6" s="119"/>
    </row>
    <row r="7" spans="1:62" ht="18.75" customHeight="1">
      <c r="A7" s="120"/>
      <c r="B7" s="234" t="s">
        <v>3</v>
      </c>
      <c r="C7" s="234"/>
      <c r="D7" s="234"/>
      <c r="E7" s="234"/>
      <c r="F7" s="235" t="s">
        <v>4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4"/>
      <c r="BG7" s="4"/>
      <c r="BH7" s="119"/>
      <c r="BI7" s="124" t="s">
        <v>5</v>
      </c>
      <c r="BJ7" s="14"/>
    </row>
    <row r="8" spans="1:62" ht="13.5" customHeight="1">
      <c r="A8" s="120"/>
      <c r="B8" s="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  <c r="AE8" s="12"/>
      <c r="AF8" s="12"/>
      <c r="AG8" s="12"/>
      <c r="AH8" s="12"/>
      <c r="AI8" s="12"/>
      <c r="AJ8" s="12"/>
      <c r="AK8" s="12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10"/>
      <c r="BA8" s="110"/>
      <c r="BB8" s="110"/>
      <c r="BC8" s="110"/>
      <c r="BD8" s="110"/>
      <c r="BE8" s="110"/>
      <c r="BF8" s="4"/>
      <c r="BG8" s="4"/>
      <c r="BH8" s="119"/>
      <c r="BI8" s="125" t="s">
        <v>6</v>
      </c>
      <c r="BJ8" s="11"/>
    </row>
    <row r="9" spans="1:62" ht="18" customHeight="1">
      <c r="A9" s="120"/>
      <c r="B9" s="234" t="s">
        <v>7</v>
      </c>
      <c r="C9" s="234"/>
      <c r="D9" s="234"/>
      <c r="E9" s="234"/>
      <c r="F9" s="235" t="s">
        <v>8</v>
      </c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4"/>
      <c r="BG9" s="4"/>
      <c r="BH9" s="119"/>
      <c r="BI9" s="126" t="s">
        <v>9</v>
      </c>
      <c r="BJ9" s="15"/>
    </row>
    <row r="10" spans="1:62" ht="16.5" customHeight="1">
      <c r="A10" s="120"/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1"/>
      <c r="Z10" s="111"/>
      <c r="AA10" s="111"/>
      <c r="AB10" s="111"/>
      <c r="AC10" s="111"/>
      <c r="AD10" s="112"/>
      <c r="AE10" s="111"/>
      <c r="AF10" s="111"/>
      <c r="AG10" s="111"/>
      <c r="AH10" s="111"/>
      <c r="AI10" s="111"/>
      <c r="AJ10" s="111"/>
      <c r="AK10" s="111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10"/>
      <c r="BA10" s="110"/>
      <c r="BB10" s="110"/>
      <c r="BC10" s="110"/>
      <c r="BD10" s="110"/>
      <c r="BE10" s="110"/>
      <c r="BF10" s="4"/>
      <c r="BG10" s="4"/>
      <c r="BH10" s="119"/>
      <c r="BI10" s="127" t="s">
        <v>10</v>
      </c>
      <c r="BJ10" s="11"/>
    </row>
    <row r="11" spans="1:60" ht="15" customHeight="1">
      <c r="A11" s="120"/>
      <c r="B11" s="257" t="s">
        <v>11</v>
      </c>
      <c r="C11" s="257"/>
      <c r="D11" s="257"/>
      <c r="E11" s="257"/>
      <c r="F11" s="258" t="s">
        <v>12</v>
      </c>
      <c r="G11" s="258" t="s">
        <v>13</v>
      </c>
      <c r="H11" s="259" t="s">
        <v>14</v>
      </c>
      <c r="I11" s="149" t="s">
        <v>15</v>
      </c>
      <c r="J11" s="257" t="s">
        <v>16</v>
      </c>
      <c r="K11" s="257"/>
      <c r="L11" s="257"/>
      <c r="M11" s="257"/>
      <c r="N11" s="257" t="s">
        <v>17</v>
      </c>
      <c r="O11" s="257"/>
      <c r="P11" s="257"/>
      <c r="Q11" s="257"/>
      <c r="R11" s="257" t="s">
        <v>18</v>
      </c>
      <c r="S11" s="257"/>
      <c r="T11" s="257"/>
      <c r="U11" s="257"/>
      <c r="V11" s="257" t="s">
        <v>19</v>
      </c>
      <c r="W11" s="257"/>
      <c r="X11" s="257"/>
      <c r="Y11" s="257"/>
      <c r="Z11" s="257" t="s">
        <v>20</v>
      </c>
      <c r="AA11" s="257"/>
      <c r="AB11" s="257"/>
      <c r="AC11" s="257"/>
      <c r="AD11" s="257" t="s">
        <v>21</v>
      </c>
      <c r="AE11" s="257"/>
      <c r="AF11" s="257"/>
      <c r="AG11" s="257"/>
      <c r="AH11" s="257" t="s">
        <v>22</v>
      </c>
      <c r="AI11" s="257"/>
      <c r="AJ11" s="257"/>
      <c r="AK11" s="257"/>
      <c r="AL11" s="257" t="s">
        <v>23</v>
      </c>
      <c r="AM11" s="257"/>
      <c r="AN11" s="257"/>
      <c r="AO11" s="257"/>
      <c r="AP11" s="257" t="s">
        <v>24</v>
      </c>
      <c r="AQ11" s="257"/>
      <c r="AR11" s="257"/>
      <c r="AS11" s="257"/>
      <c r="AT11" s="257" t="s">
        <v>25</v>
      </c>
      <c r="AU11" s="257"/>
      <c r="AV11" s="257"/>
      <c r="AW11" s="257"/>
      <c r="AX11" s="257" t="s">
        <v>26</v>
      </c>
      <c r="AY11" s="257"/>
      <c r="AZ11" s="257"/>
      <c r="BA11" s="257"/>
      <c r="BB11" s="257" t="s">
        <v>27</v>
      </c>
      <c r="BC11" s="257"/>
      <c r="BD11" s="257"/>
      <c r="BE11" s="257"/>
      <c r="BF11" s="16" t="s">
        <v>28</v>
      </c>
      <c r="BG11" s="16" t="s">
        <v>5</v>
      </c>
      <c r="BH11" s="119"/>
    </row>
    <row r="12" spans="1:60" ht="15.75" customHeight="1">
      <c r="A12" s="120"/>
      <c r="B12" s="257"/>
      <c r="C12" s="257"/>
      <c r="D12" s="257"/>
      <c r="E12" s="257"/>
      <c r="F12" s="258"/>
      <c r="G12" s="258"/>
      <c r="H12" s="259"/>
      <c r="I12" s="155" t="s">
        <v>29</v>
      </c>
      <c r="J12" s="155">
        <v>1</v>
      </c>
      <c r="K12" s="155">
        <v>2</v>
      </c>
      <c r="L12" s="155">
        <v>3</v>
      </c>
      <c r="M12" s="155">
        <v>4</v>
      </c>
      <c r="N12" s="155">
        <v>1</v>
      </c>
      <c r="O12" s="155">
        <v>2</v>
      </c>
      <c r="P12" s="155">
        <v>3</v>
      </c>
      <c r="Q12" s="155">
        <v>4</v>
      </c>
      <c r="R12" s="155">
        <v>1</v>
      </c>
      <c r="S12" s="155">
        <v>2</v>
      </c>
      <c r="T12" s="155">
        <v>3</v>
      </c>
      <c r="U12" s="155">
        <v>4</v>
      </c>
      <c r="V12" s="156">
        <v>1</v>
      </c>
      <c r="W12" s="156">
        <v>2</v>
      </c>
      <c r="X12" s="156">
        <v>3</v>
      </c>
      <c r="Y12" s="156">
        <v>4</v>
      </c>
      <c r="Z12" s="155">
        <v>1</v>
      </c>
      <c r="AA12" s="155">
        <v>2</v>
      </c>
      <c r="AB12" s="155">
        <v>3</v>
      </c>
      <c r="AC12" s="155">
        <v>4</v>
      </c>
      <c r="AD12" s="157">
        <v>1</v>
      </c>
      <c r="AE12" s="155">
        <v>2</v>
      </c>
      <c r="AF12" s="155">
        <v>3</v>
      </c>
      <c r="AG12" s="155">
        <v>4</v>
      </c>
      <c r="AH12" s="155">
        <v>1</v>
      </c>
      <c r="AI12" s="155">
        <v>2</v>
      </c>
      <c r="AJ12" s="155">
        <v>3</v>
      </c>
      <c r="AK12" s="155">
        <v>4</v>
      </c>
      <c r="AL12" s="156">
        <v>1</v>
      </c>
      <c r="AM12" s="156">
        <v>2</v>
      </c>
      <c r="AN12" s="156">
        <v>3</v>
      </c>
      <c r="AO12" s="156">
        <v>4</v>
      </c>
      <c r="AP12" s="156">
        <v>1</v>
      </c>
      <c r="AQ12" s="156">
        <v>2</v>
      </c>
      <c r="AR12" s="156">
        <v>3</v>
      </c>
      <c r="AS12" s="156">
        <v>4</v>
      </c>
      <c r="AT12" s="155">
        <v>1</v>
      </c>
      <c r="AU12" s="155">
        <v>2</v>
      </c>
      <c r="AV12" s="155">
        <v>3</v>
      </c>
      <c r="AW12" s="155">
        <v>4</v>
      </c>
      <c r="AX12" s="155">
        <v>1</v>
      </c>
      <c r="AY12" s="155">
        <v>2</v>
      </c>
      <c r="AZ12" s="155">
        <v>3</v>
      </c>
      <c r="BA12" s="155">
        <v>4</v>
      </c>
      <c r="BB12" s="155">
        <v>1</v>
      </c>
      <c r="BC12" s="155">
        <v>2</v>
      </c>
      <c r="BD12" s="155">
        <v>3</v>
      </c>
      <c r="BE12" s="155">
        <v>4</v>
      </c>
      <c r="BF12" s="17"/>
      <c r="BG12" s="17"/>
      <c r="BH12" s="119"/>
    </row>
    <row r="13" spans="1:60" ht="20.25" customHeight="1">
      <c r="A13" s="120"/>
      <c r="B13" s="260" t="s">
        <v>30</v>
      </c>
      <c r="C13" s="262" t="s">
        <v>31</v>
      </c>
      <c r="D13" s="262"/>
      <c r="E13" s="262"/>
      <c r="F13" s="263" t="s">
        <v>241</v>
      </c>
      <c r="G13" s="264"/>
      <c r="H13" s="265" t="s">
        <v>32</v>
      </c>
      <c r="I13" s="159" t="s">
        <v>15</v>
      </c>
      <c r="J13" s="161"/>
      <c r="K13" s="161"/>
      <c r="L13" s="161"/>
      <c r="M13" s="162" t="s">
        <v>15</v>
      </c>
      <c r="N13" s="161"/>
      <c r="O13" s="161"/>
      <c r="P13" s="161"/>
      <c r="Q13" s="162" t="s">
        <v>15</v>
      </c>
      <c r="R13" s="161"/>
      <c r="S13" s="161"/>
      <c r="T13" s="161"/>
      <c r="U13" s="162" t="s">
        <v>15</v>
      </c>
      <c r="V13" s="161"/>
      <c r="W13" s="161"/>
      <c r="X13" s="161"/>
      <c r="Y13" s="162" t="s">
        <v>15</v>
      </c>
      <c r="Z13" s="161"/>
      <c r="AA13" s="161"/>
      <c r="AB13" s="161"/>
      <c r="AC13" s="162" t="s">
        <v>15</v>
      </c>
      <c r="AD13" s="163"/>
      <c r="AE13" s="161"/>
      <c r="AF13" s="161"/>
      <c r="AG13" s="162" t="s">
        <v>15</v>
      </c>
      <c r="AH13" s="161"/>
      <c r="AI13" s="161"/>
      <c r="AJ13" s="161"/>
      <c r="AK13" s="162" t="s">
        <v>15</v>
      </c>
      <c r="AL13" s="164"/>
      <c r="AM13" s="164"/>
      <c r="AN13" s="164"/>
      <c r="AO13" s="162" t="s">
        <v>15</v>
      </c>
      <c r="AP13" s="164"/>
      <c r="AQ13" s="164"/>
      <c r="AR13" s="164"/>
      <c r="AS13" s="165" t="s">
        <v>15</v>
      </c>
      <c r="AT13" s="164"/>
      <c r="AU13" s="164"/>
      <c r="AV13" s="164"/>
      <c r="AW13" s="165" t="s">
        <v>15</v>
      </c>
      <c r="AX13" s="164"/>
      <c r="AY13" s="164"/>
      <c r="AZ13" s="164"/>
      <c r="BA13" s="165" t="s">
        <v>15</v>
      </c>
      <c r="BB13" s="164"/>
      <c r="BC13" s="165"/>
      <c r="BD13" s="164" t="s">
        <v>15</v>
      </c>
      <c r="BE13" s="166"/>
      <c r="BF13" s="154" t="e">
        <f>AS13-BJ4</f>
        <v>#VALUE!</v>
      </c>
      <c r="BG13" s="17"/>
      <c r="BH13" s="119"/>
    </row>
    <row r="14" spans="1:60" ht="23.25" customHeight="1">
      <c r="A14" s="120"/>
      <c r="B14" s="260"/>
      <c r="C14" s="262"/>
      <c r="D14" s="262"/>
      <c r="E14" s="262"/>
      <c r="F14" s="263"/>
      <c r="G14" s="264"/>
      <c r="H14" s="265"/>
      <c r="I14" s="160" t="s">
        <v>29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3"/>
      <c r="AE14" s="161"/>
      <c r="AF14" s="161"/>
      <c r="AG14" s="161"/>
      <c r="AH14" s="161"/>
      <c r="AI14" s="161"/>
      <c r="AJ14" s="161"/>
      <c r="AK14" s="161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54"/>
      <c r="BG14" s="17"/>
      <c r="BH14" s="119"/>
    </row>
    <row r="15" spans="1:60" ht="25.5" customHeight="1">
      <c r="A15" s="120"/>
      <c r="B15" s="260"/>
      <c r="C15" s="262" t="s">
        <v>33</v>
      </c>
      <c r="D15" s="262"/>
      <c r="E15" s="262"/>
      <c r="F15" s="263" t="s">
        <v>241</v>
      </c>
      <c r="G15" s="264"/>
      <c r="H15" s="265" t="s">
        <v>247</v>
      </c>
      <c r="I15" s="159" t="s">
        <v>15</v>
      </c>
      <c r="J15" s="161"/>
      <c r="K15" s="161"/>
      <c r="L15" s="162"/>
      <c r="M15" s="161"/>
      <c r="N15" s="161"/>
      <c r="O15" s="161"/>
      <c r="P15" s="162"/>
      <c r="Q15" s="161"/>
      <c r="R15" s="161" t="s">
        <v>15</v>
      </c>
      <c r="S15" s="161"/>
      <c r="T15" s="162"/>
      <c r="U15" s="161"/>
      <c r="V15" s="161"/>
      <c r="W15" s="161"/>
      <c r="X15" s="162"/>
      <c r="Y15" s="161"/>
      <c r="Z15" s="161"/>
      <c r="AA15" s="161"/>
      <c r="AB15" s="162"/>
      <c r="AC15" s="161"/>
      <c r="AD15" s="163" t="s">
        <v>15</v>
      </c>
      <c r="AE15" s="161"/>
      <c r="AF15" s="161"/>
      <c r="AG15" s="162"/>
      <c r="AH15" s="161"/>
      <c r="AI15" s="161"/>
      <c r="AJ15" s="162"/>
      <c r="AK15" s="161"/>
      <c r="AL15" s="164"/>
      <c r="AM15" s="164"/>
      <c r="AN15" s="162"/>
      <c r="AO15" s="164"/>
      <c r="AP15" s="164" t="s">
        <v>15</v>
      </c>
      <c r="AQ15" s="164"/>
      <c r="AR15" s="162"/>
      <c r="AS15" s="164"/>
      <c r="AT15" s="164"/>
      <c r="AU15" s="165"/>
      <c r="AV15" s="164"/>
      <c r="AW15" s="164"/>
      <c r="AX15" s="164"/>
      <c r="AY15" s="164"/>
      <c r="AZ15" s="162"/>
      <c r="BA15" s="164"/>
      <c r="BB15" s="164" t="s">
        <v>15</v>
      </c>
      <c r="BC15" s="164"/>
      <c r="BD15" s="162"/>
      <c r="BE15" s="164"/>
      <c r="BF15" s="154"/>
      <c r="BG15" s="17"/>
      <c r="BH15" s="119"/>
    </row>
    <row r="16" spans="1:60" ht="18" customHeight="1">
      <c r="A16" s="120"/>
      <c r="B16" s="260"/>
      <c r="C16" s="262"/>
      <c r="D16" s="262"/>
      <c r="E16" s="262"/>
      <c r="F16" s="263"/>
      <c r="G16" s="264"/>
      <c r="H16" s="262"/>
      <c r="I16" s="158" t="s">
        <v>29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8"/>
      <c r="AE16" s="167"/>
      <c r="AF16" s="167"/>
      <c r="AG16" s="167"/>
      <c r="AH16" s="167"/>
      <c r="AI16" s="167"/>
      <c r="AJ16" s="167"/>
      <c r="AK16" s="167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7"/>
      <c r="BG16" s="17"/>
      <c r="BH16" s="119"/>
    </row>
    <row r="17" spans="1:60" ht="18.75" customHeight="1">
      <c r="A17" s="120"/>
      <c r="B17" s="260"/>
      <c r="C17" s="262" t="s">
        <v>35</v>
      </c>
      <c r="D17" s="262"/>
      <c r="E17" s="262"/>
      <c r="F17" s="263" t="s">
        <v>241</v>
      </c>
      <c r="G17" s="264"/>
      <c r="H17" s="262" t="s">
        <v>36</v>
      </c>
      <c r="I17" s="18" t="s">
        <v>15</v>
      </c>
      <c r="J17" s="170"/>
      <c r="K17" s="170"/>
      <c r="L17" s="171" t="s">
        <v>15</v>
      </c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1"/>
      <c r="Y17" s="170"/>
      <c r="Z17" s="170"/>
      <c r="AA17" s="170"/>
      <c r="AB17" s="170"/>
      <c r="AC17" s="170"/>
      <c r="AD17" s="172"/>
      <c r="AE17" s="170"/>
      <c r="AF17" s="170"/>
      <c r="AG17" s="170"/>
      <c r="AH17" s="170"/>
      <c r="AI17" s="170"/>
      <c r="AJ17" s="171" t="s">
        <v>15</v>
      </c>
      <c r="AK17" s="170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4"/>
      <c r="BA17" s="173"/>
      <c r="BB17" s="173"/>
      <c r="BC17" s="173"/>
      <c r="BD17" s="173"/>
      <c r="BE17" s="173"/>
      <c r="BF17" s="17"/>
      <c r="BG17" s="17"/>
      <c r="BH17" s="119"/>
    </row>
    <row r="18" spans="1:60" ht="13.5" customHeight="1">
      <c r="A18" s="120"/>
      <c r="B18" s="260"/>
      <c r="C18" s="262"/>
      <c r="D18" s="262"/>
      <c r="E18" s="262"/>
      <c r="F18" s="263"/>
      <c r="G18" s="264"/>
      <c r="H18" s="262"/>
      <c r="I18" s="21" t="s">
        <v>29</v>
      </c>
      <c r="J18" s="170"/>
      <c r="K18" s="170"/>
      <c r="L18" s="170" t="s">
        <v>29</v>
      </c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2"/>
      <c r="AE18" s="170"/>
      <c r="AF18" s="170"/>
      <c r="AG18" s="170"/>
      <c r="AH18" s="170"/>
      <c r="AI18" s="170"/>
      <c r="AJ18" s="170"/>
      <c r="AK18" s="170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"/>
      <c r="BG18" s="17"/>
      <c r="BH18" s="119"/>
    </row>
    <row r="19" spans="1:63" ht="19.5" customHeight="1">
      <c r="A19" s="120"/>
      <c r="B19" s="260"/>
      <c r="C19" s="262" t="s">
        <v>37</v>
      </c>
      <c r="D19" s="262"/>
      <c r="E19" s="262"/>
      <c r="F19" s="263" t="s">
        <v>241</v>
      </c>
      <c r="G19" s="264"/>
      <c r="H19" s="262" t="s">
        <v>38</v>
      </c>
      <c r="I19" s="18" t="s">
        <v>15</v>
      </c>
      <c r="J19" s="170"/>
      <c r="K19" s="170"/>
      <c r="L19" s="170"/>
      <c r="M19" s="171" t="s">
        <v>15</v>
      </c>
      <c r="N19" s="170"/>
      <c r="O19" s="170"/>
      <c r="P19" s="171"/>
      <c r="Q19" s="170"/>
      <c r="R19" s="170"/>
      <c r="S19" s="170"/>
      <c r="T19" s="171"/>
      <c r="U19" s="170"/>
      <c r="V19" s="170"/>
      <c r="W19" s="170"/>
      <c r="X19" s="171"/>
      <c r="Y19" s="170"/>
      <c r="Z19" s="170"/>
      <c r="AA19" s="170"/>
      <c r="AB19" s="171"/>
      <c r="AC19" s="170"/>
      <c r="AD19" s="172"/>
      <c r="AE19" s="170"/>
      <c r="AF19" s="170"/>
      <c r="AG19" s="171"/>
      <c r="AH19" s="170"/>
      <c r="AI19" s="170"/>
      <c r="AJ19" s="170"/>
      <c r="AK19" s="171" t="s">
        <v>15</v>
      </c>
      <c r="AL19" s="173"/>
      <c r="AM19" s="173"/>
      <c r="AN19" s="173"/>
      <c r="AO19" s="174"/>
      <c r="AP19" s="173"/>
      <c r="AQ19" s="173"/>
      <c r="AR19" s="173"/>
      <c r="AS19" s="174"/>
      <c r="AT19" s="173"/>
      <c r="AU19" s="173"/>
      <c r="AV19" s="173"/>
      <c r="AW19" s="174"/>
      <c r="AX19" s="173"/>
      <c r="AY19" s="173"/>
      <c r="AZ19" s="173"/>
      <c r="BA19" s="174"/>
      <c r="BB19" s="173"/>
      <c r="BC19" s="173"/>
      <c r="BD19" s="173"/>
      <c r="BE19" s="174"/>
      <c r="BF19" s="17"/>
      <c r="BG19" s="17"/>
      <c r="BH19" s="131"/>
      <c r="BI19" s="54"/>
      <c r="BJ19" s="54"/>
      <c r="BK19" s="54"/>
    </row>
    <row r="20" spans="1:63" ht="18.75" customHeight="1">
      <c r="A20" s="120"/>
      <c r="B20" s="260"/>
      <c r="C20" s="262"/>
      <c r="D20" s="262"/>
      <c r="E20" s="262"/>
      <c r="F20" s="263"/>
      <c r="G20" s="264"/>
      <c r="H20" s="262"/>
      <c r="I20" s="21" t="s">
        <v>29</v>
      </c>
      <c r="J20" s="170"/>
      <c r="K20" s="170"/>
      <c r="L20" s="170"/>
      <c r="M20" s="170" t="s">
        <v>29</v>
      </c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2"/>
      <c r="AE20" s="170"/>
      <c r="AF20" s="170"/>
      <c r="AG20" s="170"/>
      <c r="AH20" s="170"/>
      <c r="AI20" s="170"/>
      <c r="AJ20" s="170"/>
      <c r="AK20" s="170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"/>
      <c r="BG20" s="17"/>
      <c r="BH20" s="131"/>
      <c r="BI20" s="54"/>
      <c r="BJ20" s="54"/>
      <c r="BK20" s="54"/>
    </row>
    <row r="21" spans="1:63" ht="20.25" customHeight="1">
      <c r="A21" s="120"/>
      <c r="B21" s="260"/>
      <c r="C21" s="262" t="s">
        <v>39</v>
      </c>
      <c r="D21" s="262"/>
      <c r="E21" s="262"/>
      <c r="F21" s="263" t="s">
        <v>241</v>
      </c>
      <c r="G21" s="266"/>
      <c r="H21" s="262" t="s">
        <v>40</v>
      </c>
      <c r="I21" s="18" t="s">
        <v>15</v>
      </c>
      <c r="J21" s="170"/>
      <c r="K21" s="170"/>
      <c r="L21" s="171"/>
      <c r="M21" s="170" t="s">
        <v>15</v>
      </c>
      <c r="N21" s="170"/>
      <c r="O21" s="171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2"/>
      <c r="AE21" s="171"/>
      <c r="AF21" s="170"/>
      <c r="AG21" s="170"/>
      <c r="AH21" s="170"/>
      <c r="AI21" s="170"/>
      <c r="AJ21" s="170"/>
      <c r="AK21" s="170"/>
      <c r="AL21" s="173"/>
      <c r="AM21" s="171"/>
      <c r="AN21" s="173"/>
      <c r="AO21" s="173"/>
      <c r="AP21" s="173"/>
      <c r="AQ21" s="174"/>
      <c r="AR21" s="173"/>
      <c r="AS21" s="173"/>
      <c r="AT21" s="173"/>
      <c r="AU21" s="175"/>
      <c r="AV21" s="173"/>
      <c r="AW21" s="171"/>
      <c r="AX21" s="173"/>
      <c r="AY21" s="171"/>
      <c r="AZ21" s="173"/>
      <c r="BA21" s="173"/>
      <c r="BB21" s="173"/>
      <c r="BC21" s="171"/>
      <c r="BD21" s="173"/>
      <c r="BE21" s="173"/>
      <c r="BF21" s="17"/>
      <c r="BG21" s="17"/>
      <c r="BH21" s="131"/>
      <c r="BI21" s="54"/>
      <c r="BJ21" s="54"/>
      <c r="BK21" s="54"/>
    </row>
    <row r="22" spans="1:63" ht="15.75" customHeight="1">
      <c r="A22" s="120"/>
      <c r="B22" s="260"/>
      <c r="C22" s="262"/>
      <c r="D22" s="262"/>
      <c r="E22" s="262"/>
      <c r="F22" s="263"/>
      <c r="G22" s="266"/>
      <c r="H22" s="262"/>
      <c r="I22" s="21" t="s">
        <v>29</v>
      </c>
      <c r="J22" s="170"/>
      <c r="K22" s="170"/>
      <c r="L22" s="170"/>
      <c r="M22" s="170" t="s">
        <v>29</v>
      </c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2"/>
      <c r="AE22" s="170"/>
      <c r="AF22" s="170"/>
      <c r="AG22" s="170"/>
      <c r="AH22" s="170"/>
      <c r="AI22" s="170"/>
      <c r="AJ22" s="170"/>
      <c r="AK22" s="170"/>
      <c r="AL22" s="173"/>
      <c r="AM22" s="173"/>
      <c r="AN22" s="173"/>
      <c r="AO22" s="173"/>
      <c r="AP22" s="173"/>
      <c r="AQ22" s="176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"/>
      <c r="BG22" s="17"/>
      <c r="BH22" s="131"/>
      <c r="BI22" s="54"/>
      <c r="BJ22" s="54"/>
      <c r="BK22" s="54"/>
    </row>
    <row r="23" spans="1:63" ht="22.5" customHeight="1">
      <c r="A23" s="120"/>
      <c r="B23" s="260"/>
      <c r="C23" s="262" t="s">
        <v>41</v>
      </c>
      <c r="D23" s="262"/>
      <c r="E23" s="262"/>
      <c r="F23" s="263" t="s">
        <v>241</v>
      </c>
      <c r="G23" s="177"/>
      <c r="H23" s="262" t="s">
        <v>42</v>
      </c>
      <c r="I23" s="18" t="s">
        <v>15</v>
      </c>
      <c r="J23" s="170"/>
      <c r="K23" s="170"/>
      <c r="L23" s="170"/>
      <c r="M23" s="170" t="s">
        <v>15</v>
      </c>
      <c r="N23" s="170"/>
      <c r="O23" s="170"/>
      <c r="P23" s="170"/>
      <c r="Q23" s="171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2"/>
      <c r="AE23" s="170"/>
      <c r="AF23" s="170"/>
      <c r="AG23" s="170" t="s">
        <v>15</v>
      </c>
      <c r="AH23" s="170"/>
      <c r="AI23" s="170"/>
      <c r="AJ23" s="171"/>
      <c r="AK23" s="170"/>
      <c r="AL23" s="173"/>
      <c r="AM23" s="173"/>
      <c r="AN23" s="173"/>
      <c r="AO23" s="173"/>
      <c r="AP23" s="173"/>
      <c r="AQ23" s="173"/>
      <c r="AR23" s="173"/>
      <c r="AS23" s="173"/>
      <c r="AT23" s="173"/>
      <c r="AU23" s="174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"/>
      <c r="BG23" s="17"/>
      <c r="BH23" s="131"/>
      <c r="BI23" s="54"/>
      <c r="BJ23" s="54"/>
      <c r="BK23" s="54"/>
    </row>
    <row r="24" spans="1:63" ht="12" customHeight="1">
      <c r="A24" s="120"/>
      <c r="B24" s="260"/>
      <c r="C24" s="262"/>
      <c r="D24" s="262"/>
      <c r="E24" s="262"/>
      <c r="F24" s="263"/>
      <c r="G24" s="177"/>
      <c r="H24" s="262"/>
      <c r="I24" s="21" t="s">
        <v>29</v>
      </c>
      <c r="J24" s="170"/>
      <c r="K24" s="170"/>
      <c r="L24" s="170"/>
      <c r="M24" s="170" t="s">
        <v>29</v>
      </c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2"/>
      <c r="AE24" s="170"/>
      <c r="AF24" s="170"/>
      <c r="AG24" s="170"/>
      <c r="AH24" s="170"/>
      <c r="AI24" s="170"/>
      <c r="AJ24" s="170"/>
      <c r="AK24" s="170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"/>
      <c r="BG24" s="17"/>
      <c r="BH24" s="131"/>
      <c r="BI24" s="54"/>
      <c r="BJ24" s="54"/>
      <c r="BK24" s="54"/>
    </row>
    <row r="25" spans="1:63" ht="24" customHeight="1">
      <c r="A25" s="120"/>
      <c r="B25" s="260"/>
      <c r="C25" s="262" t="s">
        <v>43</v>
      </c>
      <c r="D25" s="262"/>
      <c r="E25" s="262"/>
      <c r="F25" s="263" t="s">
        <v>241</v>
      </c>
      <c r="G25" s="266"/>
      <c r="H25" s="262" t="s">
        <v>44</v>
      </c>
      <c r="I25" s="18" t="s">
        <v>15</v>
      </c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 t="s">
        <v>15</v>
      </c>
      <c r="V25" s="170"/>
      <c r="W25" s="170"/>
      <c r="X25" s="170"/>
      <c r="Y25" s="170"/>
      <c r="Z25" s="170"/>
      <c r="AA25" s="170"/>
      <c r="AB25" s="170"/>
      <c r="AC25" s="170"/>
      <c r="AD25" s="172"/>
      <c r="AE25" s="170"/>
      <c r="AF25" s="170"/>
      <c r="AG25" s="170" t="s">
        <v>15</v>
      </c>
      <c r="AH25" s="170"/>
      <c r="AI25" s="170"/>
      <c r="AJ25" s="170"/>
      <c r="AK25" s="170"/>
      <c r="AL25" s="173"/>
      <c r="AM25" s="171"/>
      <c r="AN25" s="173"/>
      <c r="AO25" s="173"/>
      <c r="AP25" s="173"/>
      <c r="AQ25" s="173"/>
      <c r="AR25" s="173"/>
      <c r="AS25" s="174" t="s">
        <v>15</v>
      </c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 t="s">
        <v>15</v>
      </c>
      <c r="BF25" s="17"/>
      <c r="BG25" s="17"/>
      <c r="BH25" s="131"/>
      <c r="BI25" s="54"/>
      <c r="BJ25" s="54"/>
      <c r="BK25" s="54"/>
    </row>
    <row r="26" spans="1:63" ht="17.25" customHeight="1">
      <c r="A26" s="120"/>
      <c r="B26" s="260"/>
      <c r="C26" s="262"/>
      <c r="D26" s="262"/>
      <c r="E26" s="262"/>
      <c r="F26" s="263"/>
      <c r="G26" s="266"/>
      <c r="H26" s="262"/>
      <c r="I26" s="21" t="s">
        <v>29</v>
      </c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2"/>
      <c r="AE26" s="170"/>
      <c r="AF26" s="170"/>
      <c r="AG26" s="170"/>
      <c r="AH26" s="170"/>
      <c r="AI26" s="170"/>
      <c r="AJ26" s="170"/>
      <c r="AK26" s="170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"/>
      <c r="BG26" s="17"/>
      <c r="BH26" s="131"/>
      <c r="BI26" s="54"/>
      <c r="BJ26" s="54"/>
      <c r="BK26" s="54"/>
    </row>
    <row r="27" spans="1:63" ht="15.75" customHeight="1">
      <c r="A27" s="120"/>
      <c r="B27" s="260"/>
      <c r="C27" s="262" t="s">
        <v>45</v>
      </c>
      <c r="D27" s="262"/>
      <c r="E27" s="262"/>
      <c r="F27" s="263" t="s">
        <v>241</v>
      </c>
      <c r="G27" s="264"/>
      <c r="H27" s="262" t="s">
        <v>46</v>
      </c>
      <c r="I27" s="18" t="s">
        <v>15</v>
      </c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2"/>
      <c r="AE27" s="170"/>
      <c r="AF27" s="170" t="s">
        <v>15</v>
      </c>
      <c r="AG27" s="170"/>
      <c r="AH27" s="170"/>
      <c r="AI27" s="170"/>
      <c r="AJ27" s="170"/>
      <c r="AK27" s="170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1"/>
      <c r="AX27" s="173"/>
      <c r="AY27" s="173"/>
      <c r="AZ27" s="173"/>
      <c r="BA27" s="175"/>
      <c r="BB27" s="173"/>
      <c r="BC27" s="173"/>
      <c r="BD27" s="173" t="s">
        <v>15</v>
      </c>
      <c r="BE27" s="173"/>
      <c r="BF27" s="17"/>
      <c r="BG27" s="17"/>
      <c r="BH27" s="131"/>
      <c r="BI27" s="54"/>
      <c r="BJ27" s="54"/>
      <c r="BK27" s="54"/>
    </row>
    <row r="28" spans="1:63" ht="20.25" customHeight="1">
      <c r="A28" s="120"/>
      <c r="B28" s="261"/>
      <c r="C28" s="262"/>
      <c r="D28" s="262"/>
      <c r="E28" s="262"/>
      <c r="F28" s="263"/>
      <c r="G28" s="264"/>
      <c r="H28" s="262"/>
      <c r="I28" s="21" t="s">
        <v>29</v>
      </c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2"/>
      <c r="AE28" s="170"/>
      <c r="AF28" s="170"/>
      <c r="AG28" s="170"/>
      <c r="AH28" s="170"/>
      <c r="AI28" s="170"/>
      <c r="AJ28" s="170"/>
      <c r="AK28" s="170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"/>
      <c r="BG28" s="17"/>
      <c r="BH28" s="131"/>
      <c r="BI28" s="54"/>
      <c r="BJ28" s="54"/>
      <c r="BK28" s="54"/>
    </row>
    <row r="29" spans="1:63" ht="15.75" customHeight="1">
      <c r="A29" s="120"/>
      <c r="B29" s="380" t="s">
        <v>177</v>
      </c>
      <c r="C29" s="267" t="s">
        <v>174</v>
      </c>
      <c r="D29" s="268"/>
      <c r="E29" s="268"/>
      <c r="F29" s="269" t="s">
        <v>244</v>
      </c>
      <c r="G29" s="269"/>
      <c r="H29" s="270" t="s">
        <v>178</v>
      </c>
      <c r="I29" s="18" t="s">
        <v>15</v>
      </c>
      <c r="J29" s="180"/>
      <c r="K29" s="180"/>
      <c r="L29" s="180"/>
      <c r="M29" s="180"/>
      <c r="N29" s="180" t="s">
        <v>15</v>
      </c>
      <c r="O29" s="180"/>
      <c r="P29" s="180"/>
      <c r="Q29" s="180"/>
      <c r="R29" s="180"/>
      <c r="S29" s="181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2"/>
      <c r="AE29" s="180"/>
      <c r="AF29" s="180"/>
      <c r="AG29" s="180"/>
      <c r="AH29" s="180"/>
      <c r="AI29" s="180"/>
      <c r="AJ29" s="180"/>
      <c r="AK29" s="180"/>
      <c r="AL29" s="183"/>
      <c r="AM29" s="183"/>
      <c r="AN29" s="183"/>
      <c r="AO29" s="183" t="s">
        <v>15</v>
      </c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7"/>
      <c r="BG29" s="17"/>
      <c r="BH29" s="131"/>
      <c r="BI29" s="54"/>
      <c r="BJ29" s="54"/>
      <c r="BK29" s="54"/>
    </row>
    <row r="30" spans="1:63" ht="15.75" customHeight="1">
      <c r="A30" s="120"/>
      <c r="B30" s="380"/>
      <c r="C30" s="267"/>
      <c r="D30" s="268"/>
      <c r="E30" s="268"/>
      <c r="F30" s="269"/>
      <c r="G30" s="269"/>
      <c r="H30" s="270"/>
      <c r="I30" s="21" t="s">
        <v>29</v>
      </c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2"/>
      <c r="AE30" s="180"/>
      <c r="AF30" s="180"/>
      <c r="AG30" s="180"/>
      <c r="AH30" s="180"/>
      <c r="AI30" s="180"/>
      <c r="AJ30" s="180"/>
      <c r="AK30" s="180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7"/>
      <c r="BG30" s="17"/>
      <c r="BH30" s="131"/>
      <c r="BI30" s="54"/>
      <c r="BJ30" s="54"/>
      <c r="BK30" s="54"/>
    </row>
    <row r="31" spans="1:63" ht="25.5" customHeight="1">
      <c r="A31" s="120"/>
      <c r="B31" s="380"/>
      <c r="C31" s="271" t="s">
        <v>48</v>
      </c>
      <c r="D31" s="269"/>
      <c r="E31" s="269"/>
      <c r="F31" s="269" t="s">
        <v>244</v>
      </c>
      <c r="G31" s="269"/>
      <c r="H31" s="270" t="s">
        <v>179</v>
      </c>
      <c r="I31" s="18" t="s">
        <v>15</v>
      </c>
      <c r="J31" s="180"/>
      <c r="K31" s="180"/>
      <c r="L31" s="180" t="s">
        <v>15</v>
      </c>
      <c r="M31" s="180"/>
      <c r="N31" s="180"/>
      <c r="O31" s="180"/>
      <c r="P31" s="180"/>
      <c r="Q31" s="180"/>
      <c r="R31" s="180"/>
      <c r="S31" s="180"/>
      <c r="T31" s="180" t="s">
        <v>15</v>
      </c>
      <c r="U31" s="180"/>
      <c r="V31" s="180"/>
      <c r="W31" s="180"/>
      <c r="X31" s="180"/>
      <c r="Y31" s="180"/>
      <c r="Z31" s="180"/>
      <c r="AA31" s="180"/>
      <c r="AB31" s="180" t="s">
        <v>15</v>
      </c>
      <c r="AC31" s="180"/>
      <c r="AD31" s="182"/>
      <c r="AE31" s="180"/>
      <c r="AF31" s="180"/>
      <c r="AG31" s="180"/>
      <c r="AH31" s="180"/>
      <c r="AI31" s="180"/>
      <c r="AJ31" s="180" t="s">
        <v>15</v>
      </c>
      <c r="AK31" s="181"/>
      <c r="AL31" s="184"/>
      <c r="AM31" s="183"/>
      <c r="AN31" s="183"/>
      <c r="AO31" s="183"/>
      <c r="AP31" s="183"/>
      <c r="AQ31" s="184"/>
      <c r="AR31" s="183" t="s">
        <v>15</v>
      </c>
      <c r="AS31" s="183"/>
      <c r="AT31" s="183"/>
      <c r="AU31" s="183"/>
      <c r="AV31" s="184"/>
      <c r="AW31" s="183"/>
      <c r="AX31" s="183"/>
      <c r="AY31" s="184"/>
      <c r="AZ31" s="183" t="s">
        <v>15</v>
      </c>
      <c r="BA31" s="183"/>
      <c r="BB31" s="183"/>
      <c r="BC31" s="184"/>
      <c r="BD31" s="183"/>
      <c r="BE31" s="183"/>
      <c r="BF31" s="17"/>
      <c r="BG31" s="17"/>
      <c r="BH31" s="131"/>
      <c r="BI31" s="54"/>
      <c r="BJ31" s="54"/>
      <c r="BK31" s="54"/>
    </row>
    <row r="32" spans="1:63" ht="15.75" customHeight="1">
      <c r="A32" s="120"/>
      <c r="B32" s="380"/>
      <c r="C32" s="271"/>
      <c r="D32" s="269"/>
      <c r="E32" s="269"/>
      <c r="F32" s="269"/>
      <c r="G32" s="269"/>
      <c r="H32" s="270"/>
      <c r="I32" s="21" t="s">
        <v>29</v>
      </c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2"/>
      <c r="AE32" s="180"/>
      <c r="AF32" s="180"/>
      <c r="AG32" s="180"/>
      <c r="AH32" s="180"/>
      <c r="AI32" s="180"/>
      <c r="AJ32" s="180"/>
      <c r="AK32" s="180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7"/>
      <c r="BG32" s="17"/>
      <c r="BH32" s="131"/>
      <c r="BI32" s="54"/>
      <c r="BJ32" s="54"/>
      <c r="BK32" s="54"/>
    </row>
    <row r="33" spans="1:60" s="63" customFormat="1" ht="24.75" customHeight="1">
      <c r="A33" s="128"/>
      <c r="B33" s="380"/>
      <c r="C33" s="280" t="s">
        <v>175</v>
      </c>
      <c r="D33" s="273"/>
      <c r="E33" s="273"/>
      <c r="F33" s="272" t="s">
        <v>242</v>
      </c>
      <c r="G33" s="272"/>
      <c r="H33" s="273" t="s">
        <v>50</v>
      </c>
      <c r="I33" s="66" t="s">
        <v>15</v>
      </c>
      <c r="J33" s="185"/>
      <c r="K33" s="185"/>
      <c r="L33" s="185"/>
      <c r="M33" s="185"/>
      <c r="N33" s="185"/>
      <c r="O33" s="185"/>
      <c r="P33" s="185"/>
      <c r="Q33" s="185"/>
      <c r="R33" s="185" t="s">
        <v>15</v>
      </c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6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 t="s">
        <v>15</v>
      </c>
      <c r="AQ33" s="185"/>
      <c r="AR33" s="185"/>
      <c r="AS33" s="185"/>
      <c r="AT33" s="185"/>
      <c r="AU33" s="185"/>
      <c r="AV33" s="185"/>
      <c r="AW33" s="185"/>
      <c r="AX33" s="185"/>
      <c r="AY33" s="187"/>
      <c r="AZ33" s="186"/>
      <c r="BA33" s="185"/>
      <c r="BB33" s="185"/>
      <c r="BC33" s="185"/>
      <c r="BD33" s="185"/>
      <c r="BE33" s="185"/>
      <c r="BF33" s="62"/>
      <c r="BG33" s="62"/>
      <c r="BH33" s="129"/>
    </row>
    <row r="34" spans="1:60" s="54" customFormat="1" ht="18" customHeight="1">
      <c r="A34" s="130"/>
      <c r="B34" s="380"/>
      <c r="C34" s="280"/>
      <c r="D34" s="273"/>
      <c r="E34" s="273"/>
      <c r="F34" s="272"/>
      <c r="G34" s="272"/>
      <c r="H34" s="273"/>
      <c r="I34" s="68" t="s">
        <v>29</v>
      </c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2"/>
      <c r="AE34" s="180"/>
      <c r="AF34" s="180"/>
      <c r="AG34" s="180"/>
      <c r="AH34" s="180"/>
      <c r="AI34" s="180"/>
      <c r="AJ34" s="180"/>
      <c r="AK34" s="180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65"/>
      <c r="BG34" s="65"/>
      <c r="BH34" s="131"/>
    </row>
    <row r="35" spans="1:63" s="23" customFormat="1" ht="15.75" customHeight="1">
      <c r="A35" s="132"/>
      <c r="B35" s="380"/>
      <c r="C35" s="274" t="s">
        <v>176</v>
      </c>
      <c r="D35" s="274"/>
      <c r="E35" s="275"/>
      <c r="F35" s="269" t="s">
        <v>244</v>
      </c>
      <c r="G35" s="269"/>
      <c r="H35" s="278" t="s">
        <v>180</v>
      </c>
      <c r="I35" s="24" t="s">
        <v>15</v>
      </c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 t="s">
        <v>15</v>
      </c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 t="s">
        <v>15</v>
      </c>
      <c r="AG35" s="180"/>
      <c r="AH35" s="180"/>
      <c r="AI35" s="180"/>
      <c r="AJ35" s="180"/>
      <c r="AK35" s="180"/>
      <c r="AL35" s="180"/>
      <c r="AM35" s="180"/>
      <c r="AN35" s="188"/>
      <c r="AO35" s="180"/>
      <c r="AP35" s="180"/>
      <c r="AQ35" s="188"/>
      <c r="AR35" s="180" t="s">
        <v>15</v>
      </c>
      <c r="AS35" s="180"/>
      <c r="AT35" s="180"/>
      <c r="AU35" s="188"/>
      <c r="AV35" s="180"/>
      <c r="AW35" s="180"/>
      <c r="AX35" s="180"/>
      <c r="AY35" s="188"/>
      <c r="AZ35" s="180"/>
      <c r="BA35" s="180"/>
      <c r="BB35" s="180"/>
      <c r="BC35" s="188"/>
      <c r="BD35" s="180" t="s">
        <v>15</v>
      </c>
      <c r="BE35" s="180"/>
      <c r="BF35" s="25"/>
      <c r="BG35" s="25"/>
      <c r="BH35" s="131"/>
      <c r="BI35" s="54"/>
      <c r="BJ35" s="54"/>
      <c r="BK35" s="54"/>
    </row>
    <row r="36" spans="1:63" s="23" customFormat="1" ht="15.75" customHeight="1">
      <c r="A36" s="132"/>
      <c r="B36" s="380"/>
      <c r="C36" s="276"/>
      <c r="D36" s="276"/>
      <c r="E36" s="277"/>
      <c r="F36" s="269"/>
      <c r="G36" s="269"/>
      <c r="H36" s="279"/>
      <c r="I36" s="22" t="s">
        <v>29</v>
      </c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25"/>
      <c r="BG36" s="25"/>
      <c r="BH36" s="131"/>
      <c r="BI36" s="54"/>
      <c r="BJ36" s="54"/>
      <c r="BK36" s="54"/>
    </row>
    <row r="37" spans="1:63" ht="23.25" customHeight="1">
      <c r="A37" s="120"/>
      <c r="B37" s="380"/>
      <c r="C37" s="281" t="s">
        <v>64</v>
      </c>
      <c r="D37" s="282"/>
      <c r="E37" s="282"/>
      <c r="F37" s="283" t="s">
        <v>243</v>
      </c>
      <c r="G37" s="285"/>
      <c r="H37" s="282" t="s">
        <v>65</v>
      </c>
      <c r="I37" s="18" t="s">
        <v>15</v>
      </c>
      <c r="J37" s="180"/>
      <c r="K37" s="180"/>
      <c r="L37" s="180"/>
      <c r="M37" s="180"/>
      <c r="N37" s="180"/>
      <c r="O37" s="180"/>
      <c r="P37" s="180"/>
      <c r="Q37" s="180"/>
      <c r="R37" s="180"/>
      <c r="S37" s="189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2"/>
      <c r="AE37" s="180"/>
      <c r="AF37" s="180"/>
      <c r="AG37" s="180"/>
      <c r="AH37" s="180"/>
      <c r="AI37" s="180"/>
      <c r="AJ37" s="180"/>
      <c r="AK37" s="180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1"/>
      <c r="AY37" s="188"/>
      <c r="AZ37" s="181"/>
      <c r="BA37" s="183"/>
      <c r="BB37" s="183"/>
      <c r="BC37" s="183"/>
      <c r="BD37" s="183"/>
      <c r="BE37" s="183"/>
      <c r="BF37" s="17"/>
      <c r="BG37" s="17"/>
      <c r="BH37" s="131"/>
      <c r="BI37" s="54"/>
      <c r="BJ37" s="54"/>
      <c r="BK37" s="144"/>
    </row>
    <row r="38" spans="1:63" ht="25.5" customHeight="1">
      <c r="A38" s="120"/>
      <c r="B38" s="380"/>
      <c r="C38" s="281"/>
      <c r="D38" s="282"/>
      <c r="E38" s="282"/>
      <c r="F38" s="284"/>
      <c r="G38" s="285"/>
      <c r="H38" s="282"/>
      <c r="I38" s="21" t="s">
        <v>29</v>
      </c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2"/>
      <c r="AE38" s="180"/>
      <c r="AF38" s="180"/>
      <c r="AG38" s="180"/>
      <c r="AH38" s="180"/>
      <c r="AI38" s="180"/>
      <c r="AJ38" s="180"/>
      <c r="AK38" s="180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7"/>
      <c r="BG38" s="17"/>
      <c r="BH38" s="131"/>
      <c r="BI38" s="54"/>
      <c r="BJ38" s="54"/>
      <c r="BK38" s="54"/>
    </row>
    <row r="39" spans="1:63" ht="21" customHeight="1">
      <c r="A39" s="120"/>
      <c r="B39" s="380"/>
      <c r="C39" s="281" t="s">
        <v>62</v>
      </c>
      <c r="D39" s="282"/>
      <c r="E39" s="282"/>
      <c r="F39" s="283" t="s">
        <v>243</v>
      </c>
      <c r="G39" s="285"/>
      <c r="H39" s="282" t="s">
        <v>63</v>
      </c>
      <c r="I39" s="18" t="s">
        <v>15</v>
      </c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2"/>
      <c r="AE39" s="180"/>
      <c r="AF39" s="180"/>
      <c r="AG39" s="180"/>
      <c r="AH39" s="180"/>
      <c r="AI39" s="180"/>
      <c r="AJ39" s="180"/>
      <c r="AK39" s="180"/>
      <c r="AL39" s="183"/>
      <c r="AM39" s="183"/>
      <c r="AN39" s="183"/>
      <c r="AO39" s="181"/>
      <c r="AP39" s="183"/>
      <c r="AQ39" s="183"/>
      <c r="AR39" s="183"/>
      <c r="AS39" s="181"/>
      <c r="AT39" s="183"/>
      <c r="AU39" s="183"/>
      <c r="AV39" s="183"/>
      <c r="AW39" s="183"/>
      <c r="AX39" s="183"/>
      <c r="AY39" s="183"/>
      <c r="AZ39" s="183"/>
      <c r="BA39" s="181"/>
      <c r="BB39" s="183"/>
      <c r="BC39" s="183"/>
      <c r="BD39" s="183"/>
      <c r="BE39" s="183"/>
      <c r="BF39" s="17"/>
      <c r="BG39" s="17"/>
      <c r="BH39" s="131"/>
      <c r="BI39" s="54"/>
      <c r="BJ39" s="54"/>
      <c r="BK39" s="54"/>
    </row>
    <row r="40" spans="1:63" ht="21" customHeight="1">
      <c r="A40" s="120"/>
      <c r="B40" s="380"/>
      <c r="C40" s="281"/>
      <c r="D40" s="282"/>
      <c r="E40" s="282"/>
      <c r="F40" s="284"/>
      <c r="G40" s="285"/>
      <c r="H40" s="282"/>
      <c r="I40" s="21" t="s">
        <v>29</v>
      </c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2"/>
      <c r="AE40" s="180"/>
      <c r="AF40" s="180"/>
      <c r="AG40" s="180"/>
      <c r="AH40" s="180"/>
      <c r="AI40" s="180"/>
      <c r="AJ40" s="180"/>
      <c r="AK40" s="180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90"/>
      <c r="BA40" s="183"/>
      <c r="BB40" s="183"/>
      <c r="BC40" s="183"/>
      <c r="BD40" s="183"/>
      <c r="BE40" s="183"/>
      <c r="BF40" s="17"/>
      <c r="BG40" s="17"/>
      <c r="BH40" s="131"/>
      <c r="BI40" s="54"/>
      <c r="BJ40" s="54"/>
      <c r="BK40" s="54"/>
    </row>
    <row r="41" spans="1:63" s="26" customFormat="1" ht="22.5" customHeight="1">
      <c r="A41" s="148"/>
      <c r="B41" s="380" t="s">
        <v>185</v>
      </c>
      <c r="C41" s="294" t="s">
        <v>55</v>
      </c>
      <c r="D41" s="287"/>
      <c r="E41" s="287"/>
      <c r="F41" s="286"/>
      <c r="G41" s="286"/>
      <c r="H41" s="287" t="s">
        <v>186</v>
      </c>
      <c r="I41" s="18" t="s">
        <v>15</v>
      </c>
      <c r="J41" s="192"/>
      <c r="K41" s="192"/>
      <c r="L41" s="192"/>
      <c r="M41" s="192" t="s">
        <v>15</v>
      </c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3"/>
      <c r="AA41" s="192"/>
      <c r="AB41" s="192"/>
      <c r="AC41" s="192"/>
      <c r="AD41" s="194"/>
      <c r="AE41" s="192"/>
      <c r="AF41" s="192"/>
      <c r="AG41" s="192"/>
      <c r="AH41" s="192"/>
      <c r="AI41" s="192"/>
      <c r="AJ41" s="192"/>
      <c r="AK41" s="192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3"/>
      <c r="AX41" s="195"/>
      <c r="AY41" s="195"/>
      <c r="AZ41" s="195"/>
      <c r="BA41" s="195"/>
      <c r="BB41" s="195"/>
      <c r="BC41" s="193"/>
      <c r="BD41" s="195"/>
      <c r="BE41" s="195"/>
      <c r="BF41" s="17"/>
      <c r="BG41" s="17"/>
      <c r="BH41" s="145"/>
      <c r="BI41" s="144"/>
      <c r="BJ41" s="144"/>
      <c r="BK41" s="54"/>
    </row>
    <row r="42" spans="1:63" s="26" customFormat="1" ht="15.75" customHeight="1">
      <c r="A42" s="148"/>
      <c r="B42" s="380"/>
      <c r="C42" s="294"/>
      <c r="D42" s="287"/>
      <c r="E42" s="287"/>
      <c r="F42" s="286"/>
      <c r="G42" s="286"/>
      <c r="H42" s="287"/>
      <c r="I42" s="21" t="s">
        <v>29</v>
      </c>
      <c r="J42" s="192"/>
      <c r="K42" s="192"/>
      <c r="L42" s="192"/>
      <c r="M42" s="192" t="s">
        <v>29</v>
      </c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4"/>
      <c r="AE42" s="192"/>
      <c r="AF42" s="192"/>
      <c r="AG42" s="192"/>
      <c r="AH42" s="192"/>
      <c r="AI42" s="192"/>
      <c r="AJ42" s="192"/>
      <c r="AK42" s="192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7"/>
      <c r="BG42" s="17"/>
      <c r="BH42" s="145"/>
      <c r="BI42" s="144"/>
      <c r="BJ42" s="144"/>
      <c r="BK42" s="54"/>
    </row>
    <row r="43" spans="1:63" s="26" customFormat="1" ht="15.75" customHeight="1" hidden="1">
      <c r="A43" s="133"/>
      <c r="B43" s="380"/>
      <c r="C43" s="288"/>
      <c r="D43" s="288"/>
      <c r="E43" s="289"/>
      <c r="F43" s="292"/>
      <c r="G43" s="292"/>
      <c r="H43" s="293"/>
      <c r="I43" s="18" t="s">
        <v>15</v>
      </c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3"/>
      <c r="AD43" s="194"/>
      <c r="AE43" s="192"/>
      <c r="AF43" s="192"/>
      <c r="AG43" s="192"/>
      <c r="AH43" s="192"/>
      <c r="AI43" s="192"/>
      <c r="AJ43" s="192"/>
      <c r="AK43" s="192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6"/>
      <c r="AZ43" s="193"/>
      <c r="BA43" s="195"/>
      <c r="BB43" s="195"/>
      <c r="BC43" s="195"/>
      <c r="BD43" s="195"/>
      <c r="BE43" s="195"/>
      <c r="BF43" s="17"/>
      <c r="BG43" s="17"/>
      <c r="BH43" s="145"/>
      <c r="BI43" s="144"/>
      <c r="BJ43" s="144"/>
      <c r="BK43" s="144"/>
    </row>
    <row r="44" spans="1:63" s="26" customFormat="1" ht="15.75" customHeight="1" hidden="1">
      <c r="A44" s="133"/>
      <c r="B44" s="380"/>
      <c r="C44" s="290"/>
      <c r="D44" s="290"/>
      <c r="E44" s="291"/>
      <c r="F44" s="292"/>
      <c r="G44" s="292"/>
      <c r="H44" s="293"/>
      <c r="I44" s="21" t="s">
        <v>29</v>
      </c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4"/>
      <c r="AE44" s="192"/>
      <c r="AF44" s="192"/>
      <c r="AG44" s="192"/>
      <c r="AH44" s="192"/>
      <c r="AI44" s="192"/>
      <c r="AJ44" s="192"/>
      <c r="AK44" s="192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7"/>
      <c r="BG44" s="17"/>
      <c r="BH44" s="145"/>
      <c r="BI44" s="144"/>
      <c r="BJ44" s="144"/>
      <c r="BK44" s="144"/>
    </row>
    <row r="45" spans="1:63" ht="12" customHeight="1" hidden="1">
      <c r="A45" s="120"/>
      <c r="B45" s="380"/>
      <c r="C45" s="295"/>
      <c r="D45" s="295"/>
      <c r="E45" s="296"/>
      <c r="F45" s="299"/>
      <c r="G45" s="299"/>
      <c r="H45" s="300"/>
      <c r="I45" s="27" t="s">
        <v>15</v>
      </c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3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3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28"/>
      <c r="BG45" s="28"/>
      <c r="BH45" s="131"/>
      <c r="BI45" s="54"/>
      <c r="BJ45" s="54"/>
      <c r="BK45" s="54"/>
    </row>
    <row r="46" spans="1:63" ht="15.75" customHeight="1" hidden="1">
      <c r="A46" s="120"/>
      <c r="B46" s="380"/>
      <c r="C46" s="297"/>
      <c r="D46" s="297"/>
      <c r="E46" s="298"/>
      <c r="F46" s="299"/>
      <c r="G46" s="299"/>
      <c r="H46" s="300"/>
      <c r="I46" s="27" t="s">
        <v>29</v>
      </c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4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28"/>
      <c r="BG46" s="28"/>
      <c r="BH46" s="131"/>
      <c r="BI46" s="54"/>
      <c r="BJ46" s="54"/>
      <c r="BK46" s="54"/>
    </row>
    <row r="47" spans="1:63" s="29" customFormat="1" ht="15.75" customHeight="1" hidden="1">
      <c r="A47" s="134"/>
      <c r="B47" s="380"/>
      <c r="C47" s="301"/>
      <c r="D47" s="300"/>
      <c r="E47" s="300"/>
      <c r="F47" s="299"/>
      <c r="G47" s="299"/>
      <c r="H47" s="300"/>
      <c r="I47" s="27" t="s">
        <v>15</v>
      </c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4"/>
      <c r="AE47" s="197"/>
      <c r="AF47" s="197"/>
      <c r="AG47" s="197"/>
      <c r="AH47" s="197"/>
      <c r="AI47" s="197"/>
      <c r="AJ47" s="197"/>
      <c r="AK47" s="197"/>
      <c r="AL47" s="197"/>
      <c r="AM47" s="197"/>
      <c r="AN47" s="193"/>
      <c r="AO47" s="197"/>
      <c r="AP47" s="197"/>
      <c r="AQ47" s="193"/>
      <c r="AR47" s="197"/>
      <c r="AS47" s="197"/>
      <c r="AT47" s="197"/>
      <c r="AU47" s="193"/>
      <c r="AV47" s="197"/>
      <c r="AW47" s="197"/>
      <c r="AX47" s="197"/>
      <c r="AY47" s="193"/>
      <c r="AZ47" s="197"/>
      <c r="BA47" s="197"/>
      <c r="BB47" s="197"/>
      <c r="BC47" s="193"/>
      <c r="BD47" s="197"/>
      <c r="BE47" s="197"/>
      <c r="BF47" s="28"/>
      <c r="BG47" s="28"/>
      <c r="BH47" s="146"/>
      <c r="BI47" s="147"/>
      <c r="BJ47" s="147"/>
      <c r="BK47" s="147"/>
    </row>
    <row r="48" spans="1:63" s="29" customFormat="1" ht="15.75" customHeight="1" hidden="1">
      <c r="A48" s="134"/>
      <c r="B48" s="380"/>
      <c r="C48" s="301"/>
      <c r="D48" s="300"/>
      <c r="E48" s="300"/>
      <c r="F48" s="299"/>
      <c r="G48" s="299"/>
      <c r="H48" s="300"/>
      <c r="I48" s="27" t="s">
        <v>29</v>
      </c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4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28"/>
      <c r="BG48" s="28"/>
      <c r="BH48" s="146"/>
      <c r="BI48" s="147"/>
      <c r="BJ48" s="147"/>
      <c r="BK48" s="147"/>
    </row>
    <row r="49" spans="1:63" ht="21" customHeight="1">
      <c r="A49" s="120"/>
      <c r="B49" s="380"/>
      <c r="C49" s="288" t="s">
        <v>181</v>
      </c>
      <c r="D49" s="288"/>
      <c r="E49" s="289"/>
      <c r="F49" s="302" t="s">
        <v>243</v>
      </c>
      <c r="G49" s="292"/>
      <c r="H49" s="302" t="s">
        <v>187</v>
      </c>
      <c r="I49" s="18" t="s">
        <v>15</v>
      </c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 t="s">
        <v>15</v>
      </c>
      <c r="V49" s="192"/>
      <c r="W49" s="192"/>
      <c r="X49" s="192"/>
      <c r="Y49" s="192"/>
      <c r="Z49" s="192"/>
      <c r="AA49" s="192"/>
      <c r="AB49" s="192"/>
      <c r="AC49" s="193"/>
      <c r="AD49" s="194"/>
      <c r="AE49" s="192"/>
      <c r="AF49" s="192"/>
      <c r="AG49" s="192" t="s">
        <v>15</v>
      </c>
      <c r="AH49" s="192"/>
      <c r="AI49" s="192"/>
      <c r="AJ49" s="192"/>
      <c r="AK49" s="192"/>
      <c r="AL49" s="195"/>
      <c r="AM49" s="195"/>
      <c r="AN49" s="198"/>
      <c r="AO49" s="195"/>
      <c r="AP49" s="195"/>
      <c r="AQ49" s="198"/>
      <c r="AR49" s="195"/>
      <c r="AS49" s="195"/>
      <c r="AT49" s="195"/>
      <c r="AU49" s="198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7"/>
      <c r="BG49" s="17"/>
      <c r="BH49" s="131"/>
      <c r="BI49" s="54"/>
      <c r="BJ49" s="54"/>
      <c r="BK49" s="54"/>
    </row>
    <row r="50" spans="1:63" ht="13.5" customHeight="1">
      <c r="A50" s="120"/>
      <c r="B50" s="380"/>
      <c r="C50" s="290"/>
      <c r="D50" s="290"/>
      <c r="E50" s="291"/>
      <c r="F50" s="303"/>
      <c r="G50" s="292"/>
      <c r="H50" s="303"/>
      <c r="I50" s="21" t="s">
        <v>29</v>
      </c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4"/>
      <c r="AE50" s="192"/>
      <c r="AF50" s="192"/>
      <c r="AG50" s="192"/>
      <c r="AH50" s="192"/>
      <c r="AI50" s="192"/>
      <c r="AJ50" s="192"/>
      <c r="AK50" s="192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 t="s">
        <v>15</v>
      </c>
      <c r="BD50" s="195"/>
      <c r="BE50" s="195"/>
      <c r="BF50" s="17"/>
      <c r="BG50" s="17"/>
      <c r="BH50" s="131"/>
      <c r="BI50" s="54"/>
      <c r="BJ50" s="54"/>
      <c r="BK50" s="54"/>
    </row>
    <row r="51" spans="1:63" s="23" customFormat="1" ht="16.5" customHeight="1">
      <c r="A51" s="132"/>
      <c r="B51" s="380"/>
      <c r="C51" s="304" t="s">
        <v>182</v>
      </c>
      <c r="D51" s="304"/>
      <c r="E51" s="305"/>
      <c r="F51" s="293" t="s">
        <v>244</v>
      </c>
      <c r="G51" s="292"/>
      <c r="H51" s="293" t="s">
        <v>179</v>
      </c>
      <c r="I51" s="231" t="s">
        <v>15</v>
      </c>
      <c r="J51" s="192"/>
      <c r="K51" s="192"/>
      <c r="L51" s="192"/>
      <c r="M51" s="192" t="s">
        <v>15</v>
      </c>
      <c r="N51" s="192"/>
      <c r="O51" s="192" t="s">
        <v>15</v>
      </c>
      <c r="P51" s="192"/>
      <c r="Q51" s="192"/>
      <c r="R51" s="192"/>
      <c r="S51" s="192" t="s">
        <v>15</v>
      </c>
      <c r="T51" s="192"/>
      <c r="U51" s="192"/>
      <c r="V51" s="192"/>
      <c r="W51" s="192" t="s">
        <v>15</v>
      </c>
      <c r="X51" s="192"/>
      <c r="Y51" s="192"/>
      <c r="Z51" s="192"/>
      <c r="AA51" s="192" t="s">
        <v>15</v>
      </c>
      <c r="AB51" s="192"/>
      <c r="AC51" s="192"/>
      <c r="AD51" s="192"/>
      <c r="AE51" s="192" t="s">
        <v>15</v>
      </c>
      <c r="AF51" s="192"/>
      <c r="AG51" s="192"/>
      <c r="AH51" s="192"/>
      <c r="AI51" s="199" t="s">
        <v>15</v>
      </c>
      <c r="AJ51" s="192"/>
      <c r="AK51" s="192"/>
      <c r="AL51" s="192"/>
      <c r="AM51" s="192" t="s">
        <v>15</v>
      </c>
      <c r="AN51" s="192"/>
      <c r="AO51" s="192"/>
      <c r="AP51" s="192"/>
      <c r="AQ51" s="192" t="s">
        <v>15</v>
      </c>
      <c r="AR51" s="192"/>
      <c r="AS51" s="192"/>
      <c r="AT51" s="192"/>
      <c r="AU51" s="192" t="s">
        <v>15</v>
      </c>
      <c r="AV51" s="192"/>
      <c r="AW51" s="200"/>
      <c r="AX51" s="192"/>
      <c r="AY51" s="201"/>
      <c r="AZ51" s="192" t="s">
        <v>15</v>
      </c>
      <c r="BA51" s="192"/>
      <c r="BB51" s="192"/>
      <c r="BC51" s="192"/>
      <c r="BD51" s="192"/>
      <c r="BE51" s="192"/>
      <c r="BF51" s="25"/>
      <c r="BG51" s="25"/>
      <c r="BH51" s="131"/>
      <c r="BI51" s="54"/>
      <c r="BJ51" s="54"/>
      <c r="BK51" s="54"/>
    </row>
    <row r="52" spans="1:63" s="23" customFormat="1" ht="15.75" customHeight="1">
      <c r="A52" s="132"/>
      <c r="B52" s="380"/>
      <c r="C52" s="306"/>
      <c r="D52" s="306"/>
      <c r="E52" s="307"/>
      <c r="F52" s="293"/>
      <c r="G52" s="292"/>
      <c r="H52" s="293"/>
      <c r="I52" s="21" t="s">
        <v>29</v>
      </c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25"/>
      <c r="BG52" s="25"/>
      <c r="BH52" s="131"/>
      <c r="BI52" s="54"/>
      <c r="BJ52" s="54"/>
      <c r="BK52" s="54"/>
    </row>
    <row r="53" spans="1:63" ht="15.75" customHeight="1">
      <c r="A53" s="120"/>
      <c r="B53" s="380"/>
      <c r="C53" s="294" t="s">
        <v>54</v>
      </c>
      <c r="D53" s="287"/>
      <c r="E53" s="287"/>
      <c r="F53" s="302" t="s">
        <v>243</v>
      </c>
      <c r="G53" s="292"/>
      <c r="H53" s="293" t="s">
        <v>38</v>
      </c>
      <c r="I53" s="18" t="s">
        <v>15</v>
      </c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3" t="s">
        <v>15</v>
      </c>
      <c r="Y53" s="192"/>
      <c r="Z53" s="192"/>
      <c r="AA53" s="192"/>
      <c r="AB53" s="193"/>
      <c r="AC53" s="192"/>
      <c r="AD53" s="194"/>
      <c r="AE53" s="192"/>
      <c r="AF53" s="192"/>
      <c r="AG53" s="192"/>
      <c r="AH53" s="192"/>
      <c r="AI53" s="192"/>
      <c r="AJ53" s="192"/>
      <c r="AK53" s="192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 t="s">
        <v>15</v>
      </c>
      <c r="AW53" s="195"/>
      <c r="AX53" s="195"/>
      <c r="AY53" s="195"/>
      <c r="AZ53" s="196"/>
      <c r="BA53" s="195"/>
      <c r="BB53" s="195"/>
      <c r="BC53" s="195"/>
      <c r="BD53" s="195"/>
      <c r="BE53" s="195"/>
      <c r="BF53" s="17"/>
      <c r="BG53" s="17"/>
      <c r="BH53" s="131"/>
      <c r="BI53" s="54"/>
      <c r="BJ53" s="54"/>
      <c r="BK53" s="54"/>
    </row>
    <row r="54" spans="1:63" ht="15.75" customHeight="1">
      <c r="A54" s="120"/>
      <c r="B54" s="380"/>
      <c r="C54" s="294"/>
      <c r="D54" s="287"/>
      <c r="E54" s="287"/>
      <c r="F54" s="308"/>
      <c r="G54" s="292"/>
      <c r="H54" s="293"/>
      <c r="I54" s="21" t="s">
        <v>29</v>
      </c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4"/>
      <c r="AE54" s="192"/>
      <c r="AF54" s="192"/>
      <c r="AG54" s="192"/>
      <c r="AH54" s="192"/>
      <c r="AI54" s="192"/>
      <c r="AJ54" s="192"/>
      <c r="AK54" s="192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7"/>
      <c r="BG54" s="17"/>
      <c r="BH54" s="131"/>
      <c r="BI54" s="54"/>
      <c r="BJ54" s="54"/>
      <c r="BK54" s="54"/>
    </row>
    <row r="55" spans="1:63" ht="15.75" customHeight="1">
      <c r="A55" s="120"/>
      <c r="B55" s="380"/>
      <c r="C55" s="309" t="s">
        <v>183</v>
      </c>
      <c r="D55" s="293"/>
      <c r="E55" s="293"/>
      <c r="F55" s="302" t="s">
        <v>244</v>
      </c>
      <c r="G55" s="191"/>
      <c r="H55" s="293" t="s">
        <v>184</v>
      </c>
      <c r="I55" s="67" t="s">
        <v>15</v>
      </c>
      <c r="J55" s="192"/>
      <c r="K55" s="192"/>
      <c r="L55" s="192"/>
      <c r="M55" s="192"/>
      <c r="N55" s="192"/>
      <c r="O55" s="192"/>
      <c r="P55" s="192"/>
      <c r="Q55" s="192"/>
      <c r="R55" s="192"/>
      <c r="S55" s="192" t="s">
        <v>15</v>
      </c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4" t="s">
        <v>15</v>
      </c>
      <c r="AE55" s="192"/>
      <c r="AF55" s="192"/>
      <c r="AG55" s="192"/>
      <c r="AH55" s="192"/>
      <c r="AI55" s="192"/>
      <c r="AJ55" s="192"/>
      <c r="AK55" s="192"/>
      <c r="AL55" s="195"/>
      <c r="AM55" s="195"/>
      <c r="AN55" s="202"/>
      <c r="AO55" s="195"/>
      <c r="AP55" s="195" t="s">
        <v>15</v>
      </c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 t="s">
        <v>15</v>
      </c>
      <c r="BC55" s="195"/>
      <c r="BD55" s="195"/>
      <c r="BE55" s="195"/>
      <c r="BF55" s="17"/>
      <c r="BG55" s="17"/>
      <c r="BH55" s="131"/>
      <c r="BI55" s="54"/>
      <c r="BJ55" s="54"/>
      <c r="BK55" s="54"/>
    </row>
    <row r="56" spans="1:63" ht="15.75" customHeight="1">
      <c r="A56" s="120"/>
      <c r="B56" s="380"/>
      <c r="C56" s="309"/>
      <c r="D56" s="293"/>
      <c r="E56" s="293"/>
      <c r="F56" s="303"/>
      <c r="G56" s="191"/>
      <c r="H56" s="293"/>
      <c r="I56" s="21" t="s">
        <v>29</v>
      </c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4"/>
      <c r="AE56" s="192"/>
      <c r="AF56" s="192"/>
      <c r="AG56" s="192"/>
      <c r="AH56" s="192"/>
      <c r="AI56" s="192"/>
      <c r="AJ56" s="192"/>
      <c r="AK56" s="192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7"/>
      <c r="BG56" s="17"/>
      <c r="BH56" s="131"/>
      <c r="BI56" s="54"/>
      <c r="BJ56" s="54"/>
      <c r="BK56" s="54"/>
    </row>
    <row r="57" spans="1:60" s="54" customFormat="1" ht="15.75" customHeight="1">
      <c r="A57" s="130"/>
      <c r="B57" s="385" t="s">
        <v>197</v>
      </c>
      <c r="C57" s="310" t="s">
        <v>188</v>
      </c>
      <c r="D57" s="311"/>
      <c r="E57" s="311"/>
      <c r="F57" s="311" t="s">
        <v>243</v>
      </c>
      <c r="G57" s="312"/>
      <c r="H57" s="311" t="s">
        <v>192</v>
      </c>
      <c r="I57" s="69" t="s">
        <v>15</v>
      </c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 t="s">
        <v>15</v>
      </c>
      <c r="W57" s="203"/>
      <c r="X57" s="203"/>
      <c r="Y57" s="203"/>
      <c r="Z57" s="203"/>
      <c r="AA57" s="203"/>
      <c r="AB57" s="203"/>
      <c r="AC57" s="203"/>
      <c r="AD57" s="204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70"/>
      <c r="BG57" s="70"/>
      <c r="BH57" s="131"/>
    </row>
    <row r="58" spans="1:60" s="54" customFormat="1" ht="15.75" customHeight="1">
      <c r="A58" s="130"/>
      <c r="B58" s="385"/>
      <c r="C58" s="310"/>
      <c r="D58" s="311"/>
      <c r="E58" s="311"/>
      <c r="F58" s="311"/>
      <c r="G58" s="312"/>
      <c r="H58" s="311"/>
      <c r="I58" s="71" t="s">
        <v>29</v>
      </c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4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70"/>
      <c r="BG58" s="70"/>
      <c r="BH58" s="131"/>
    </row>
    <row r="59" spans="1:63" ht="23.25" customHeight="1">
      <c r="A59" s="120"/>
      <c r="B59" s="385"/>
      <c r="C59" s="310" t="s">
        <v>57</v>
      </c>
      <c r="D59" s="311"/>
      <c r="E59" s="311"/>
      <c r="F59" s="311" t="s">
        <v>244</v>
      </c>
      <c r="G59" s="313"/>
      <c r="H59" s="311" t="s">
        <v>193</v>
      </c>
      <c r="I59" s="18" t="s">
        <v>15</v>
      </c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 t="s">
        <v>15</v>
      </c>
      <c r="AD59" s="204"/>
      <c r="AE59" s="179"/>
      <c r="AF59" s="179"/>
      <c r="AG59" s="179"/>
      <c r="AH59" s="179"/>
      <c r="AI59" s="179"/>
      <c r="AJ59" s="179"/>
      <c r="AK59" s="179"/>
      <c r="AL59" s="205"/>
      <c r="AM59" s="205"/>
      <c r="AN59" s="205"/>
      <c r="AO59" s="205"/>
      <c r="AP59" s="205"/>
      <c r="AQ59" s="205"/>
      <c r="AR59" s="205"/>
      <c r="AS59" s="205"/>
      <c r="AT59" s="206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17"/>
      <c r="BG59" s="17"/>
      <c r="BH59" s="131"/>
      <c r="BI59" s="54"/>
      <c r="BJ59" s="54"/>
      <c r="BK59" s="54"/>
    </row>
    <row r="60" spans="1:63" ht="23.25" customHeight="1">
      <c r="A60" s="120"/>
      <c r="B60" s="385"/>
      <c r="C60" s="310"/>
      <c r="D60" s="311"/>
      <c r="E60" s="311"/>
      <c r="F60" s="311"/>
      <c r="G60" s="313"/>
      <c r="H60" s="311"/>
      <c r="I60" s="21" t="s">
        <v>29</v>
      </c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204"/>
      <c r="AE60" s="179"/>
      <c r="AF60" s="179"/>
      <c r="AG60" s="179"/>
      <c r="AH60" s="179"/>
      <c r="AI60" s="179"/>
      <c r="AJ60" s="179"/>
      <c r="AK60" s="179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17"/>
      <c r="BG60" s="17"/>
      <c r="BH60" s="131"/>
      <c r="BI60" s="54"/>
      <c r="BJ60" s="54"/>
      <c r="BK60" s="54"/>
    </row>
    <row r="61" spans="1:63" ht="15" customHeight="1">
      <c r="A61" s="120"/>
      <c r="B61" s="385"/>
      <c r="C61" s="310" t="s">
        <v>189</v>
      </c>
      <c r="D61" s="311"/>
      <c r="E61" s="311"/>
      <c r="F61" s="311" t="s">
        <v>243</v>
      </c>
      <c r="G61" s="313"/>
      <c r="H61" s="311" t="s">
        <v>50</v>
      </c>
      <c r="I61" s="18" t="s">
        <v>15</v>
      </c>
      <c r="J61" s="179"/>
      <c r="K61" s="179"/>
      <c r="L61" s="179"/>
      <c r="M61" s="179"/>
      <c r="N61" s="179"/>
      <c r="O61" s="179"/>
      <c r="P61" s="179"/>
      <c r="Q61" s="179" t="s">
        <v>15</v>
      </c>
      <c r="R61" s="179"/>
      <c r="S61" s="179"/>
      <c r="T61" s="179"/>
      <c r="U61" s="179" t="s">
        <v>15</v>
      </c>
      <c r="V61" s="179"/>
      <c r="W61" s="179"/>
      <c r="X61" s="179"/>
      <c r="Y61" s="179" t="s">
        <v>15</v>
      </c>
      <c r="Z61" s="179"/>
      <c r="AA61" s="179"/>
      <c r="AB61" s="179"/>
      <c r="AC61" s="179" t="s">
        <v>15</v>
      </c>
      <c r="AD61" s="204"/>
      <c r="AE61" s="179"/>
      <c r="AF61" s="179"/>
      <c r="AG61" s="179"/>
      <c r="AH61" s="179"/>
      <c r="AI61" s="179"/>
      <c r="AJ61" s="179"/>
      <c r="AK61" s="179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17"/>
      <c r="BG61" s="17"/>
      <c r="BH61" s="131"/>
      <c r="BI61" s="54"/>
      <c r="BJ61" s="54"/>
      <c r="BK61" s="54"/>
    </row>
    <row r="62" spans="1:63" ht="18" customHeight="1">
      <c r="A62" s="120"/>
      <c r="B62" s="385"/>
      <c r="C62" s="310"/>
      <c r="D62" s="311"/>
      <c r="E62" s="311"/>
      <c r="F62" s="311"/>
      <c r="G62" s="313"/>
      <c r="H62" s="311"/>
      <c r="I62" s="21" t="s">
        <v>29</v>
      </c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204"/>
      <c r="AE62" s="179"/>
      <c r="AF62" s="179"/>
      <c r="AG62" s="179"/>
      <c r="AH62" s="179"/>
      <c r="AI62" s="179"/>
      <c r="AJ62" s="179"/>
      <c r="AK62" s="179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17"/>
      <c r="BG62" s="17"/>
      <c r="BH62" s="131"/>
      <c r="BI62" s="54"/>
      <c r="BJ62" s="54"/>
      <c r="BK62" s="54"/>
    </row>
    <row r="63" spans="1:63" ht="21" customHeight="1">
      <c r="A63" s="120"/>
      <c r="B63" s="385"/>
      <c r="C63" s="310" t="s">
        <v>246</v>
      </c>
      <c r="D63" s="311"/>
      <c r="E63" s="311"/>
      <c r="F63" s="311" t="s">
        <v>245</v>
      </c>
      <c r="G63" s="313"/>
      <c r="H63" s="311" t="s">
        <v>194</v>
      </c>
      <c r="I63" s="18" t="s">
        <v>15</v>
      </c>
      <c r="J63" s="179"/>
      <c r="K63" s="179"/>
      <c r="L63" s="179"/>
      <c r="M63" s="179"/>
      <c r="N63" s="179"/>
      <c r="O63" s="179"/>
      <c r="P63" s="179"/>
      <c r="Q63" s="179" t="s">
        <v>15</v>
      </c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 t="s">
        <v>15</v>
      </c>
      <c r="AD63" s="204"/>
      <c r="AE63" s="179"/>
      <c r="AF63" s="179"/>
      <c r="AG63" s="179"/>
      <c r="AH63" s="179"/>
      <c r="AI63" s="179"/>
      <c r="AJ63" s="179"/>
      <c r="AK63" s="179"/>
      <c r="AL63" s="205"/>
      <c r="AM63" s="205"/>
      <c r="AN63" s="205"/>
      <c r="AO63" s="205" t="s">
        <v>15</v>
      </c>
      <c r="AP63" s="205"/>
      <c r="AQ63" s="205"/>
      <c r="AR63" s="207"/>
      <c r="AS63" s="205"/>
      <c r="AT63" s="205"/>
      <c r="AU63" s="205"/>
      <c r="AV63" s="205"/>
      <c r="AW63" s="205"/>
      <c r="AX63" s="205"/>
      <c r="AY63" s="205"/>
      <c r="AZ63" s="205"/>
      <c r="BA63" s="205" t="s">
        <v>15</v>
      </c>
      <c r="BB63" s="205"/>
      <c r="BC63" s="205"/>
      <c r="BD63" s="205"/>
      <c r="BE63" s="205"/>
      <c r="BF63" s="17"/>
      <c r="BG63" s="17"/>
      <c r="BH63" s="131"/>
      <c r="BI63" s="54"/>
      <c r="BJ63" s="54"/>
      <c r="BK63" s="54"/>
    </row>
    <row r="64" spans="1:63" ht="15" customHeight="1">
      <c r="A64" s="120"/>
      <c r="B64" s="385"/>
      <c r="C64" s="310"/>
      <c r="D64" s="311"/>
      <c r="E64" s="311"/>
      <c r="F64" s="311"/>
      <c r="G64" s="313"/>
      <c r="H64" s="311"/>
      <c r="I64" s="21" t="s">
        <v>29</v>
      </c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204"/>
      <c r="AE64" s="179"/>
      <c r="AF64" s="179"/>
      <c r="AG64" s="179"/>
      <c r="AH64" s="179"/>
      <c r="AI64" s="179"/>
      <c r="AJ64" s="179"/>
      <c r="AK64" s="179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17"/>
      <c r="BG64" s="17"/>
      <c r="BH64" s="131"/>
      <c r="BI64" s="54"/>
      <c r="BJ64" s="54"/>
      <c r="BK64" s="54"/>
    </row>
    <row r="65" spans="1:63" ht="15" customHeight="1">
      <c r="A65" s="120"/>
      <c r="B65" s="385"/>
      <c r="C65" s="314" t="s">
        <v>190</v>
      </c>
      <c r="D65" s="314"/>
      <c r="E65" s="315"/>
      <c r="F65" s="318" t="s">
        <v>244</v>
      </c>
      <c r="G65" s="313"/>
      <c r="H65" s="318" t="s">
        <v>195</v>
      </c>
      <c r="I65" s="18" t="s">
        <v>15</v>
      </c>
      <c r="J65" s="179"/>
      <c r="K65" s="179"/>
      <c r="L65" s="179"/>
      <c r="M65" s="179" t="s">
        <v>15</v>
      </c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204"/>
      <c r="AE65" s="179"/>
      <c r="AF65" s="179"/>
      <c r="AG65" s="179"/>
      <c r="AH65" s="179"/>
      <c r="AI65" s="179"/>
      <c r="AJ65" s="179"/>
      <c r="AK65" s="179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17"/>
      <c r="BG65" s="17"/>
      <c r="BH65" s="131"/>
      <c r="BI65" s="54"/>
      <c r="BJ65" s="54"/>
      <c r="BK65" s="54"/>
    </row>
    <row r="66" spans="1:63" ht="15" customHeight="1">
      <c r="A66" s="120"/>
      <c r="B66" s="385"/>
      <c r="C66" s="316"/>
      <c r="D66" s="316"/>
      <c r="E66" s="317"/>
      <c r="F66" s="319"/>
      <c r="G66" s="313"/>
      <c r="H66" s="319"/>
      <c r="I66" s="21" t="s">
        <v>29</v>
      </c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204"/>
      <c r="AE66" s="179"/>
      <c r="AF66" s="179"/>
      <c r="AG66" s="179"/>
      <c r="AH66" s="179"/>
      <c r="AI66" s="179"/>
      <c r="AJ66" s="179"/>
      <c r="AK66" s="179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17"/>
      <c r="BG66" s="17"/>
      <c r="BH66" s="131"/>
      <c r="BI66" s="54"/>
      <c r="BJ66" s="54"/>
      <c r="BK66" s="54"/>
    </row>
    <row r="67" spans="1:60" s="54" customFormat="1" ht="15" customHeight="1">
      <c r="A67" s="130"/>
      <c r="B67" s="385"/>
      <c r="C67" s="314" t="s">
        <v>191</v>
      </c>
      <c r="D67" s="314"/>
      <c r="E67" s="315"/>
      <c r="F67" s="318" t="s">
        <v>244</v>
      </c>
      <c r="G67" s="320"/>
      <c r="H67" s="318" t="s">
        <v>196</v>
      </c>
      <c r="I67" s="18" t="s">
        <v>15</v>
      </c>
      <c r="J67" s="208"/>
      <c r="K67" s="208"/>
      <c r="L67" s="208"/>
      <c r="M67" s="208"/>
      <c r="N67" s="208"/>
      <c r="O67" s="208"/>
      <c r="P67" s="208" t="s">
        <v>15</v>
      </c>
      <c r="Q67" s="208"/>
      <c r="R67" s="208"/>
      <c r="S67" s="208"/>
      <c r="T67" s="208" t="s">
        <v>15</v>
      </c>
      <c r="U67" s="208"/>
      <c r="V67" s="208"/>
      <c r="W67" s="208"/>
      <c r="X67" s="208" t="s">
        <v>15</v>
      </c>
      <c r="Y67" s="208"/>
      <c r="Z67" s="208"/>
      <c r="AA67" s="208"/>
      <c r="AB67" s="208" t="s">
        <v>15</v>
      </c>
      <c r="AC67" s="208"/>
      <c r="AD67" s="204"/>
      <c r="AE67" s="208"/>
      <c r="AF67" s="208" t="s">
        <v>15</v>
      </c>
      <c r="AG67" s="208"/>
      <c r="AH67" s="208"/>
      <c r="AI67" s="208"/>
      <c r="AJ67" s="208" t="s">
        <v>15</v>
      </c>
      <c r="AK67" s="208"/>
      <c r="AL67" s="208"/>
      <c r="AM67" s="208"/>
      <c r="AN67" s="208" t="s">
        <v>15</v>
      </c>
      <c r="AO67" s="208"/>
      <c r="AP67" s="208"/>
      <c r="AQ67" s="208"/>
      <c r="AR67" s="208" t="s">
        <v>15</v>
      </c>
      <c r="AS67" s="208"/>
      <c r="AT67" s="208"/>
      <c r="AU67" s="208"/>
      <c r="AV67" s="208" t="s">
        <v>15</v>
      </c>
      <c r="AW67" s="208"/>
      <c r="AX67" s="208"/>
      <c r="AY67" s="208"/>
      <c r="AZ67" s="208" t="s">
        <v>15</v>
      </c>
      <c r="BA67" s="208"/>
      <c r="BB67" s="208"/>
      <c r="BC67" s="208"/>
      <c r="BD67" s="208" t="s">
        <v>15</v>
      </c>
      <c r="BE67" s="208"/>
      <c r="BF67" s="53"/>
      <c r="BG67" s="53"/>
      <c r="BH67" s="131"/>
    </row>
    <row r="68" spans="1:60" s="54" customFormat="1" ht="15" customHeight="1">
      <c r="A68" s="130"/>
      <c r="B68" s="385"/>
      <c r="C68" s="316"/>
      <c r="D68" s="316"/>
      <c r="E68" s="317"/>
      <c r="F68" s="319"/>
      <c r="G68" s="320"/>
      <c r="H68" s="319"/>
      <c r="I68" s="21" t="s">
        <v>29</v>
      </c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4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53"/>
      <c r="BG68" s="53"/>
      <c r="BH68" s="131"/>
    </row>
    <row r="69" spans="1:63" ht="15" customHeight="1">
      <c r="A69" s="120"/>
      <c r="B69" s="385" t="s">
        <v>205</v>
      </c>
      <c r="C69" s="321" t="s">
        <v>94</v>
      </c>
      <c r="D69" s="321"/>
      <c r="E69" s="322"/>
      <c r="F69" s="325" t="s">
        <v>243</v>
      </c>
      <c r="G69" s="326"/>
      <c r="H69" s="327" t="s">
        <v>200</v>
      </c>
      <c r="I69" s="18" t="s">
        <v>15</v>
      </c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 t="s">
        <v>15</v>
      </c>
      <c r="AB69" s="178"/>
      <c r="AC69" s="178"/>
      <c r="AD69" s="209"/>
      <c r="AE69" s="178"/>
      <c r="AF69" s="178"/>
      <c r="AG69" s="178"/>
      <c r="AH69" s="178"/>
      <c r="AI69" s="178"/>
      <c r="AJ69" s="178"/>
      <c r="AK69" s="178"/>
      <c r="AL69" s="210"/>
      <c r="AM69" s="210"/>
      <c r="AN69" s="210"/>
      <c r="AO69" s="210"/>
      <c r="AP69" s="210"/>
      <c r="AQ69" s="211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17"/>
      <c r="BG69" s="17"/>
      <c r="BH69" s="131"/>
      <c r="BI69" s="54"/>
      <c r="BJ69" s="54"/>
      <c r="BK69" s="54"/>
    </row>
    <row r="70" spans="1:63" ht="15" customHeight="1">
      <c r="A70" s="120"/>
      <c r="B70" s="385"/>
      <c r="C70" s="323"/>
      <c r="D70" s="323"/>
      <c r="E70" s="324"/>
      <c r="F70" s="325"/>
      <c r="G70" s="326"/>
      <c r="H70" s="328"/>
      <c r="I70" s="21" t="s">
        <v>29</v>
      </c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209"/>
      <c r="AE70" s="178"/>
      <c r="AF70" s="178"/>
      <c r="AG70" s="178"/>
      <c r="AH70" s="178"/>
      <c r="AI70" s="178"/>
      <c r="AJ70" s="178"/>
      <c r="AK70" s="178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17"/>
      <c r="BG70" s="17"/>
      <c r="BH70" s="131"/>
      <c r="BI70" s="54"/>
      <c r="BJ70" s="54"/>
      <c r="BK70" s="54"/>
    </row>
    <row r="71" spans="1:63" ht="15" customHeight="1">
      <c r="A71" s="120"/>
      <c r="B71" s="385"/>
      <c r="C71" s="321" t="s">
        <v>95</v>
      </c>
      <c r="D71" s="321"/>
      <c r="E71" s="322"/>
      <c r="F71" s="325" t="s">
        <v>243</v>
      </c>
      <c r="G71" s="326"/>
      <c r="H71" s="327" t="s">
        <v>200</v>
      </c>
      <c r="I71" s="18" t="s">
        <v>15</v>
      </c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209"/>
      <c r="AE71" s="178"/>
      <c r="AF71" s="178"/>
      <c r="AG71" s="178" t="s">
        <v>15</v>
      </c>
      <c r="AH71" s="178"/>
      <c r="AI71" s="178"/>
      <c r="AJ71" s="178"/>
      <c r="AK71" s="178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1"/>
      <c r="AZ71" s="210"/>
      <c r="BA71" s="210"/>
      <c r="BB71" s="210"/>
      <c r="BC71" s="210"/>
      <c r="BD71" s="210"/>
      <c r="BE71" s="210"/>
      <c r="BF71" s="17"/>
      <c r="BG71" s="17"/>
      <c r="BH71" s="131"/>
      <c r="BI71" s="54"/>
      <c r="BJ71" s="54"/>
      <c r="BK71" s="54"/>
    </row>
    <row r="72" spans="1:63" ht="15" customHeight="1">
      <c r="A72" s="120"/>
      <c r="B72" s="385"/>
      <c r="C72" s="323"/>
      <c r="D72" s="323"/>
      <c r="E72" s="324"/>
      <c r="F72" s="325"/>
      <c r="G72" s="326"/>
      <c r="H72" s="328"/>
      <c r="I72" s="21" t="s">
        <v>29</v>
      </c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209"/>
      <c r="AE72" s="178"/>
      <c r="AF72" s="178"/>
      <c r="AG72" s="178"/>
      <c r="AH72" s="178"/>
      <c r="AI72" s="178"/>
      <c r="AJ72" s="178"/>
      <c r="AK72" s="178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17"/>
      <c r="BG72" s="17"/>
      <c r="BH72" s="131"/>
      <c r="BI72" s="54"/>
      <c r="BJ72" s="54"/>
      <c r="BK72" s="54"/>
    </row>
    <row r="73" spans="1:63" ht="21" customHeight="1">
      <c r="A73" s="120"/>
      <c r="B73" s="385"/>
      <c r="C73" s="321" t="s">
        <v>34</v>
      </c>
      <c r="D73" s="321"/>
      <c r="E73" s="322"/>
      <c r="F73" s="327" t="s">
        <v>244</v>
      </c>
      <c r="G73" s="326"/>
      <c r="H73" s="327" t="s">
        <v>201</v>
      </c>
      <c r="I73" s="18" t="s">
        <v>15</v>
      </c>
      <c r="J73" s="178"/>
      <c r="K73" s="178"/>
      <c r="L73" s="178"/>
      <c r="M73" s="178"/>
      <c r="N73" s="178"/>
      <c r="O73" s="178" t="s">
        <v>15</v>
      </c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 t="s">
        <v>15</v>
      </c>
      <c r="AB73" s="178"/>
      <c r="AC73" s="178"/>
      <c r="AD73" s="209"/>
      <c r="AE73" s="178"/>
      <c r="AF73" s="178"/>
      <c r="AG73" s="178"/>
      <c r="AH73" s="178"/>
      <c r="AI73" s="178"/>
      <c r="AJ73" s="178"/>
      <c r="AK73" s="178"/>
      <c r="AL73" s="210"/>
      <c r="AM73" s="210" t="s">
        <v>15</v>
      </c>
      <c r="AN73" s="210"/>
      <c r="AO73" s="210"/>
      <c r="AP73" s="211"/>
      <c r="AQ73" s="210"/>
      <c r="AR73" s="210"/>
      <c r="AS73" s="210"/>
      <c r="AT73" s="210"/>
      <c r="AU73" s="210"/>
      <c r="AV73" s="210"/>
      <c r="AW73" s="211"/>
      <c r="AX73" s="210"/>
      <c r="AY73" s="210" t="s">
        <v>15</v>
      </c>
      <c r="AZ73" s="210"/>
      <c r="BA73" s="210"/>
      <c r="BB73" s="210"/>
      <c r="BC73" s="210"/>
      <c r="BD73" s="210"/>
      <c r="BE73" s="210"/>
      <c r="BF73" s="17"/>
      <c r="BG73" s="17"/>
      <c r="BH73" s="131"/>
      <c r="BI73" s="54"/>
      <c r="BJ73" s="54"/>
      <c r="BK73" s="54"/>
    </row>
    <row r="74" spans="1:63" ht="15" customHeight="1">
      <c r="A74" s="120"/>
      <c r="B74" s="385"/>
      <c r="C74" s="323"/>
      <c r="D74" s="323"/>
      <c r="E74" s="324"/>
      <c r="F74" s="328"/>
      <c r="G74" s="326"/>
      <c r="H74" s="328"/>
      <c r="I74" s="21" t="s">
        <v>29</v>
      </c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209"/>
      <c r="AE74" s="178"/>
      <c r="AF74" s="178"/>
      <c r="AG74" s="178"/>
      <c r="AH74" s="178"/>
      <c r="AI74" s="178"/>
      <c r="AJ74" s="178"/>
      <c r="AK74" s="178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17"/>
      <c r="BG74" s="17"/>
      <c r="BH74" s="131"/>
      <c r="BI74" s="54"/>
      <c r="BJ74" s="54"/>
      <c r="BK74" s="144"/>
    </row>
    <row r="75" spans="1:63" ht="27.75" customHeight="1">
      <c r="A75" s="120"/>
      <c r="B75" s="385"/>
      <c r="C75" s="321" t="s">
        <v>198</v>
      </c>
      <c r="D75" s="321"/>
      <c r="E75" s="322"/>
      <c r="F75" s="325"/>
      <c r="G75" s="326"/>
      <c r="H75" s="327" t="s">
        <v>202</v>
      </c>
      <c r="I75" s="18" t="s">
        <v>15</v>
      </c>
      <c r="J75" s="178"/>
      <c r="K75" s="178"/>
      <c r="L75" s="178"/>
      <c r="M75" s="178"/>
      <c r="N75" s="178"/>
      <c r="O75" s="178"/>
      <c r="P75" s="178"/>
      <c r="Q75" s="178" t="s">
        <v>15</v>
      </c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209"/>
      <c r="AE75" s="178"/>
      <c r="AF75" s="178"/>
      <c r="AG75" s="178"/>
      <c r="AH75" s="178"/>
      <c r="AI75" s="178"/>
      <c r="AJ75" s="178"/>
      <c r="AK75" s="178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17"/>
      <c r="BG75" s="17"/>
      <c r="BH75" s="131"/>
      <c r="BI75" s="54"/>
      <c r="BJ75" s="54"/>
      <c r="BK75" s="144"/>
    </row>
    <row r="76" spans="1:63" ht="11.25" customHeight="1">
      <c r="A76" s="120"/>
      <c r="B76" s="385"/>
      <c r="C76" s="323"/>
      <c r="D76" s="323"/>
      <c r="E76" s="324"/>
      <c r="F76" s="325"/>
      <c r="G76" s="326"/>
      <c r="H76" s="328"/>
      <c r="I76" s="21" t="s">
        <v>29</v>
      </c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209"/>
      <c r="AE76" s="178"/>
      <c r="AF76" s="178"/>
      <c r="AG76" s="178"/>
      <c r="AH76" s="178"/>
      <c r="AI76" s="178"/>
      <c r="AJ76" s="178"/>
      <c r="AK76" s="178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17"/>
      <c r="BG76" s="17"/>
      <c r="BH76" s="131"/>
      <c r="BI76" s="54"/>
      <c r="BJ76" s="54"/>
      <c r="BK76" s="54"/>
    </row>
    <row r="77" spans="1:63" ht="17.25" customHeight="1">
      <c r="A77" s="120"/>
      <c r="B77" s="385"/>
      <c r="C77" s="329" t="s">
        <v>96</v>
      </c>
      <c r="D77" s="325"/>
      <c r="E77" s="325"/>
      <c r="F77" s="325"/>
      <c r="G77" s="326"/>
      <c r="H77" s="325" t="s">
        <v>202</v>
      </c>
      <c r="I77" s="18" t="s">
        <v>15</v>
      </c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 t="s">
        <v>15</v>
      </c>
      <c r="Z77" s="178"/>
      <c r="AA77" s="178"/>
      <c r="AB77" s="178"/>
      <c r="AC77" s="178"/>
      <c r="AD77" s="209"/>
      <c r="AE77" s="178"/>
      <c r="AF77" s="178"/>
      <c r="AG77" s="178"/>
      <c r="AH77" s="178"/>
      <c r="AI77" s="178"/>
      <c r="AJ77" s="178"/>
      <c r="AK77" s="178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17"/>
      <c r="BG77" s="17"/>
      <c r="BH77" s="131"/>
      <c r="BI77" s="54"/>
      <c r="BJ77" s="54"/>
      <c r="BK77" s="54"/>
    </row>
    <row r="78" spans="1:63" ht="41.25" customHeight="1">
      <c r="A78" s="120"/>
      <c r="B78" s="385"/>
      <c r="C78" s="329"/>
      <c r="D78" s="325"/>
      <c r="E78" s="325"/>
      <c r="F78" s="325"/>
      <c r="G78" s="326"/>
      <c r="H78" s="325"/>
      <c r="I78" s="21" t="s">
        <v>29</v>
      </c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209"/>
      <c r="AE78" s="178"/>
      <c r="AF78" s="178"/>
      <c r="AG78" s="178"/>
      <c r="AH78" s="178"/>
      <c r="AI78" s="178"/>
      <c r="AJ78" s="178"/>
      <c r="AK78" s="178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17"/>
      <c r="BG78" s="17"/>
      <c r="BH78" s="131"/>
      <c r="BI78" s="54"/>
      <c r="BJ78" s="54"/>
      <c r="BK78" s="54"/>
    </row>
    <row r="79" spans="1:63" ht="17.25" customHeight="1">
      <c r="A79" s="120"/>
      <c r="B79" s="385"/>
      <c r="C79" s="329" t="s">
        <v>97</v>
      </c>
      <c r="D79" s="325"/>
      <c r="E79" s="325"/>
      <c r="F79" s="325"/>
      <c r="G79" s="326"/>
      <c r="H79" s="325" t="s">
        <v>202</v>
      </c>
      <c r="I79" s="18" t="s">
        <v>15</v>
      </c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209"/>
      <c r="AE79" s="178"/>
      <c r="AF79" s="178"/>
      <c r="AG79" s="178"/>
      <c r="AH79" s="178"/>
      <c r="AI79" s="178"/>
      <c r="AJ79" s="178"/>
      <c r="AK79" s="178"/>
      <c r="AL79" s="210"/>
      <c r="AM79" s="210"/>
      <c r="AN79" s="210"/>
      <c r="AO79" s="210"/>
      <c r="AP79" s="210"/>
      <c r="AQ79" s="210"/>
      <c r="AR79" s="210" t="s">
        <v>15</v>
      </c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17"/>
      <c r="BG79" s="17"/>
      <c r="BH79" s="131"/>
      <c r="BI79" s="54"/>
      <c r="BJ79" s="54"/>
      <c r="BK79" s="54"/>
    </row>
    <row r="80" spans="1:63" ht="19.5" customHeight="1">
      <c r="A80" s="120"/>
      <c r="B80" s="385"/>
      <c r="C80" s="329"/>
      <c r="D80" s="325"/>
      <c r="E80" s="325"/>
      <c r="F80" s="325"/>
      <c r="G80" s="326"/>
      <c r="H80" s="325"/>
      <c r="I80" s="21" t="s">
        <v>29</v>
      </c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209"/>
      <c r="AE80" s="178"/>
      <c r="AF80" s="178"/>
      <c r="AG80" s="178"/>
      <c r="AH80" s="178"/>
      <c r="AI80" s="178"/>
      <c r="AJ80" s="178"/>
      <c r="AK80" s="178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17"/>
      <c r="BG80" s="17"/>
      <c r="BH80" s="131"/>
      <c r="BI80" s="54"/>
      <c r="BJ80" s="54"/>
      <c r="BK80" s="54"/>
    </row>
    <row r="81" spans="1:63" s="26" customFormat="1" ht="18.75" customHeight="1">
      <c r="A81" s="148"/>
      <c r="B81" s="385"/>
      <c r="C81" s="321" t="s">
        <v>98</v>
      </c>
      <c r="D81" s="321"/>
      <c r="E81" s="322"/>
      <c r="F81" s="325"/>
      <c r="G81" s="326"/>
      <c r="H81" s="327" t="s">
        <v>203</v>
      </c>
      <c r="I81" s="18" t="s">
        <v>15</v>
      </c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209"/>
      <c r="AE81" s="178"/>
      <c r="AF81" s="178"/>
      <c r="AG81" s="178"/>
      <c r="AH81" s="178"/>
      <c r="AI81" s="178"/>
      <c r="AJ81" s="178"/>
      <c r="AK81" s="178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17"/>
      <c r="BG81" s="17"/>
      <c r="BH81" s="145"/>
      <c r="BI81" s="144"/>
      <c r="BJ81" s="144"/>
      <c r="BK81" s="54"/>
    </row>
    <row r="82" spans="1:63" s="26" customFormat="1" ht="23.25" customHeight="1">
      <c r="A82" s="148"/>
      <c r="B82" s="385"/>
      <c r="C82" s="330"/>
      <c r="D82" s="330"/>
      <c r="E82" s="331"/>
      <c r="F82" s="325"/>
      <c r="G82" s="326"/>
      <c r="H82" s="332"/>
      <c r="I82" s="21" t="s">
        <v>29</v>
      </c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209"/>
      <c r="AE82" s="178"/>
      <c r="AF82" s="178"/>
      <c r="AG82" s="178"/>
      <c r="AH82" s="178"/>
      <c r="AI82" s="178"/>
      <c r="AJ82" s="178"/>
      <c r="AK82" s="178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17"/>
      <c r="BG82" s="17"/>
      <c r="BH82" s="145"/>
      <c r="BI82" s="144"/>
      <c r="BJ82" s="144"/>
      <c r="BK82" s="54"/>
    </row>
    <row r="83" spans="1:63" ht="12" customHeight="1">
      <c r="A83" s="120"/>
      <c r="B83" s="385"/>
      <c r="C83" s="329" t="s">
        <v>199</v>
      </c>
      <c r="D83" s="325"/>
      <c r="E83" s="325"/>
      <c r="F83" s="325"/>
      <c r="G83" s="326"/>
      <c r="H83" s="325" t="s">
        <v>204</v>
      </c>
      <c r="I83" s="18" t="s">
        <v>15</v>
      </c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 t="s">
        <v>15</v>
      </c>
      <c r="X83" s="178"/>
      <c r="Y83" s="178"/>
      <c r="Z83" s="178"/>
      <c r="AA83" s="178"/>
      <c r="AB83" s="178"/>
      <c r="AC83" s="178"/>
      <c r="AD83" s="209"/>
      <c r="AE83" s="178"/>
      <c r="AF83" s="178"/>
      <c r="AG83" s="178"/>
      <c r="AH83" s="178"/>
      <c r="AI83" s="178"/>
      <c r="AJ83" s="178"/>
      <c r="AK83" s="178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 t="s">
        <v>15</v>
      </c>
      <c r="AY83" s="210"/>
      <c r="AZ83" s="210"/>
      <c r="BA83" s="210"/>
      <c r="BB83" s="210"/>
      <c r="BC83" s="210"/>
      <c r="BD83" s="210"/>
      <c r="BE83" s="210"/>
      <c r="BF83" s="17"/>
      <c r="BG83" s="17"/>
      <c r="BH83" s="131"/>
      <c r="BI83" s="54"/>
      <c r="BJ83" s="54"/>
      <c r="BK83" s="54"/>
    </row>
    <row r="84" spans="1:63" ht="24" customHeight="1">
      <c r="A84" s="120"/>
      <c r="B84" s="385"/>
      <c r="C84" s="329"/>
      <c r="D84" s="325"/>
      <c r="E84" s="325"/>
      <c r="F84" s="325"/>
      <c r="G84" s="326"/>
      <c r="H84" s="325"/>
      <c r="I84" s="21" t="s">
        <v>29</v>
      </c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209"/>
      <c r="AE84" s="178"/>
      <c r="AF84" s="178"/>
      <c r="AG84" s="178"/>
      <c r="AH84" s="178"/>
      <c r="AI84" s="178"/>
      <c r="AJ84" s="178"/>
      <c r="AK84" s="178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17"/>
      <c r="BG84" s="17"/>
      <c r="BH84" s="131"/>
      <c r="BI84" s="54"/>
      <c r="BJ84" s="54"/>
      <c r="BK84" s="54"/>
    </row>
    <row r="85" spans="1:63" ht="24" customHeight="1">
      <c r="A85" s="120"/>
      <c r="B85" s="385" t="s">
        <v>70</v>
      </c>
      <c r="C85" s="333" t="s">
        <v>206</v>
      </c>
      <c r="D85" s="334"/>
      <c r="E85" s="334"/>
      <c r="F85" s="334" t="s">
        <v>241</v>
      </c>
      <c r="G85" s="335"/>
      <c r="H85" s="334" t="s">
        <v>220</v>
      </c>
      <c r="I85" s="18" t="s">
        <v>15</v>
      </c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 t="s">
        <v>15</v>
      </c>
      <c r="V85" s="212"/>
      <c r="W85" s="212"/>
      <c r="X85" s="212"/>
      <c r="Y85" s="212"/>
      <c r="Z85" s="212"/>
      <c r="AA85" s="212"/>
      <c r="AB85" s="212"/>
      <c r="AC85" s="212"/>
      <c r="AD85" s="213"/>
      <c r="AE85" s="212"/>
      <c r="AF85" s="212"/>
      <c r="AG85" s="212"/>
      <c r="AH85" s="212"/>
      <c r="AI85" s="212"/>
      <c r="AJ85" s="212"/>
      <c r="AK85" s="212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17"/>
      <c r="BG85" s="17"/>
      <c r="BH85" s="131"/>
      <c r="BI85" s="54"/>
      <c r="BJ85" s="54"/>
      <c r="BK85" s="54"/>
    </row>
    <row r="86" spans="1:63" ht="24" customHeight="1">
      <c r="A86" s="120"/>
      <c r="B86" s="385"/>
      <c r="C86" s="333"/>
      <c r="D86" s="334"/>
      <c r="E86" s="334"/>
      <c r="F86" s="334"/>
      <c r="G86" s="335"/>
      <c r="H86" s="334"/>
      <c r="I86" s="21" t="s">
        <v>29</v>
      </c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3"/>
      <c r="AE86" s="212"/>
      <c r="AF86" s="212"/>
      <c r="AG86" s="212"/>
      <c r="AH86" s="212"/>
      <c r="AI86" s="212"/>
      <c r="AJ86" s="212"/>
      <c r="AK86" s="212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17"/>
      <c r="BG86" s="17"/>
      <c r="BH86" s="131"/>
      <c r="BI86" s="54"/>
      <c r="BJ86" s="54"/>
      <c r="BK86" s="54"/>
    </row>
    <row r="87" spans="1:63" ht="24" customHeight="1">
      <c r="A87" s="120"/>
      <c r="B87" s="385"/>
      <c r="C87" s="333" t="s">
        <v>207</v>
      </c>
      <c r="D87" s="334"/>
      <c r="E87" s="334"/>
      <c r="F87" s="334" t="s">
        <v>241</v>
      </c>
      <c r="G87" s="335"/>
      <c r="H87" s="334" t="s">
        <v>220</v>
      </c>
      <c r="I87" s="18" t="s">
        <v>15</v>
      </c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 t="s">
        <v>15</v>
      </c>
      <c r="V87" s="212"/>
      <c r="W87" s="212"/>
      <c r="X87" s="212"/>
      <c r="Y87" s="212"/>
      <c r="Z87" s="212"/>
      <c r="AA87" s="212"/>
      <c r="AB87" s="212"/>
      <c r="AC87" s="212"/>
      <c r="AD87" s="213"/>
      <c r="AE87" s="212"/>
      <c r="AF87" s="212"/>
      <c r="AG87" s="212"/>
      <c r="AH87" s="212"/>
      <c r="AI87" s="212"/>
      <c r="AJ87" s="212"/>
      <c r="AK87" s="212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17"/>
      <c r="BG87" s="17"/>
      <c r="BH87" s="131"/>
      <c r="BI87" s="54"/>
      <c r="BJ87" s="54"/>
      <c r="BK87" s="54"/>
    </row>
    <row r="88" spans="1:63" ht="24" customHeight="1">
      <c r="A88" s="120"/>
      <c r="B88" s="385"/>
      <c r="C88" s="333"/>
      <c r="D88" s="334"/>
      <c r="E88" s="334"/>
      <c r="F88" s="334"/>
      <c r="G88" s="335"/>
      <c r="H88" s="334"/>
      <c r="I88" s="21" t="s">
        <v>29</v>
      </c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3"/>
      <c r="AE88" s="212"/>
      <c r="AF88" s="212"/>
      <c r="AG88" s="212"/>
      <c r="AH88" s="212"/>
      <c r="AI88" s="212"/>
      <c r="AJ88" s="212"/>
      <c r="AK88" s="212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17"/>
      <c r="BG88" s="17"/>
      <c r="BH88" s="131"/>
      <c r="BI88" s="54"/>
      <c r="BJ88" s="54"/>
      <c r="BK88" s="54"/>
    </row>
    <row r="89" spans="1:63" ht="24" customHeight="1">
      <c r="A89" s="120"/>
      <c r="B89" s="385"/>
      <c r="C89" s="333" t="s">
        <v>208</v>
      </c>
      <c r="D89" s="334"/>
      <c r="E89" s="334"/>
      <c r="F89" s="334" t="s">
        <v>241</v>
      </c>
      <c r="G89" s="335"/>
      <c r="H89" s="334" t="s">
        <v>220</v>
      </c>
      <c r="I89" s="18" t="s">
        <v>15</v>
      </c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 t="s">
        <v>15</v>
      </c>
      <c r="V89" s="212"/>
      <c r="W89" s="212"/>
      <c r="X89" s="212"/>
      <c r="Y89" s="212"/>
      <c r="Z89" s="212"/>
      <c r="AA89" s="212"/>
      <c r="AB89" s="212"/>
      <c r="AC89" s="212"/>
      <c r="AD89" s="213"/>
      <c r="AE89" s="212"/>
      <c r="AF89" s="212"/>
      <c r="AG89" s="212"/>
      <c r="AH89" s="212"/>
      <c r="AI89" s="212"/>
      <c r="AJ89" s="212"/>
      <c r="AK89" s="212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17"/>
      <c r="BG89" s="17"/>
      <c r="BH89" s="131"/>
      <c r="BI89" s="54"/>
      <c r="BJ89" s="54"/>
      <c r="BK89" s="54"/>
    </row>
    <row r="90" spans="1:63" ht="24" customHeight="1">
      <c r="A90" s="120"/>
      <c r="B90" s="385"/>
      <c r="C90" s="333"/>
      <c r="D90" s="334"/>
      <c r="E90" s="334"/>
      <c r="F90" s="334"/>
      <c r="G90" s="335"/>
      <c r="H90" s="334"/>
      <c r="I90" s="21" t="s">
        <v>29</v>
      </c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3"/>
      <c r="AE90" s="212"/>
      <c r="AF90" s="212"/>
      <c r="AG90" s="212"/>
      <c r="AH90" s="212"/>
      <c r="AI90" s="212"/>
      <c r="AJ90" s="212"/>
      <c r="AK90" s="212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17"/>
      <c r="BG90" s="17"/>
      <c r="BH90" s="131"/>
      <c r="BI90" s="54"/>
      <c r="BJ90" s="54"/>
      <c r="BK90" s="54"/>
    </row>
    <row r="91" spans="1:63" ht="18" customHeight="1">
      <c r="A91" s="120"/>
      <c r="B91" s="385"/>
      <c r="C91" s="333" t="s">
        <v>209</v>
      </c>
      <c r="D91" s="334"/>
      <c r="E91" s="334"/>
      <c r="F91" s="334" t="s">
        <v>241</v>
      </c>
      <c r="G91" s="335"/>
      <c r="H91" s="334" t="s">
        <v>220</v>
      </c>
      <c r="I91" s="18" t="s">
        <v>15</v>
      </c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 t="s">
        <v>15</v>
      </c>
      <c r="V91" s="212"/>
      <c r="W91" s="212"/>
      <c r="X91" s="212"/>
      <c r="Y91" s="212"/>
      <c r="Z91" s="212"/>
      <c r="AA91" s="212"/>
      <c r="AB91" s="212"/>
      <c r="AC91" s="212"/>
      <c r="AD91" s="213"/>
      <c r="AE91" s="212"/>
      <c r="AF91" s="212"/>
      <c r="AG91" s="212"/>
      <c r="AH91" s="212"/>
      <c r="AI91" s="212"/>
      <c r="AJ91" s="212"/>
      <c r="AK91" s="212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17"/>
      <c r="BG91" s="17"/>
      <c r="BH91" s="131"/>
      <c r="BI91" s="54"/>
      <c r="BJ91" s="54"/>
      <c r="BK91" s="54"/>
    </row>
    <row r="92" spans="1:63" ht="18" customHeight="1">
      <c r="A92" s="120"/>
      <c r="B92" s="385"/>
      <c r="C92" s="333"/>
      <c r="D92" s="334"/>
      <c r="E92" s="334"/>
      <c r="F92" s="334"/>
      <c r="G92" s="335"/>
      <c r="H92" s="334"/>
      <c r="I92" s="21" t="s">
        <v>29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3"/>
      <c r="AE92" s="212"/>
      <c r="AF92" s="212"/>
      <c r="AG92" s="212"/>
      <c r="AH92" s="212"/>
      <c r="AI92" s="212"/>
      <c r="AJ92" s="212"/>
      <c r="AK92" s="212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17"/>
      <c r="BG92" s="17"/>
      <c r="BH92" s="131"/>
      <c r="BI92" s="54"/>
      <c r="BJ92" s="54"/>
      <c r="BK92" s="54"/>
    </row>
    <row r="93" spans="1:63" ht="18" customHeight="1">
      <c r="A93" s="120"/>
      <c r="B93" s="385"/>
      <c r="C93" s="333" t="s">
        <v>210</v>
      </c>
      <c r="D93" s="334"/>
      <c r="E93" s="334"/>
      <c r="F93" s="334" t="s">
        <v>241</v>
      </c>
      <c r="G93" s="335"/>
      <c r="H93" s="334" t="s">
        <v>220</v>
      </c>
      <c r="I93" s="18" t="s">
        <v>15</v>
      </c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 t="s">
        <v>15</v>
      </c>
      <c r="V93" s="212"/>
      <c r="W93" s="212"/>
      <c r="X93" s="212"/>
      <c r="Y93" s="212"/>
      <c r="Z93" s="212"/>
      <c r="AA93" s="212"/>
      <c r="AB93" s="212"/>
      <c r="AC93" s="212"/>
      <c r="AD93" s="213"/>
      <c r="AE93" s="212"/>
      <c r="AF93" s="212"/>
      <c r="AG93" s="212"/>
      <c r="AH93" s="212"/>
      <c r="AI93" s="212"/>
      <c r="AJ93" s="212"/>
      <c r="AK93" s="212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17"/>
      <c r="BG93" s="17"/>
      <c r="BH93" s="131"/>
      <c r="BI93" s="54"/>
      <c r="BJ93" s="54"/>
      <c r="BK93" s="54"/>
    </row>
    <row r="94" spans="1:63" ht="18" customHeight="1">
      <c r="A94" s="120"/>
      <c r="B94" s="385"/>
      <c r="C94" s="333"/>
      <c r="D94" s="334"/>
      <c r="E94" s="334"/>
      <c r="F94" s="334"/>
      <c r="G94" s="335"/>
      <c r="H94" s="334"/>
      <c r="I94" s="21" t="s">
        <v>29</v>
      </c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3"/>
      <c r="AE94" s="212"/>
      <c r="AF94" s="212"/>
      <c r="AG94" s="212"/>
      <c r="AH94" s="212"/>
      <c r="AI94" s="212"/>
      <c r="AJ94" s="212"/>
      <c r="AK94" s="212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17"/>
      <c r="BG94" s="17"/>
      <c r="BH94" s="131"/>
      <c r="BI94" s="54"/>
      <c r="BJ94" s="54"/>
      <c r="BK94" s="54"/>
    </row>
    <row r="95" spans="1:63" ht="18" customHeight="1">
      <c r="A95" s="120"/>
      <c r="B95" s="385"/>
      <c r="C95" s="336" t="s">
        <v>211</v>
      </c>
      <c r="D95" s="337"/>
      <c r="E95" s="337"/>
      <c r="F95" s="334" t="s">
        <v>241</v>
      </c>
      <c r="G95" s="335"/>
      <c r="H95" s="334" t="s">
        <v>220</v>
      </c>
      <c r="I95" s="18" t="s">
        <v>15</v>
      </c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 t="s">
        <v>15</v>
      </c>
      <c r="V95" s="212"/>
      <c r="W95" s="212"/>
      <c r="X95" s="212"/>
      <c r="Y95" s="212"/>
      <c r="Z95" s="212"/>
      <c r="AA95" s="212"/>
      <c r="AB95" s="212"/>
      <c r="AC95" s="212"/>
      <c r="AD95" s="213"/>
      <c r="AE95" s="212"/>
      <c r="AF95" s="212"/>
      <c r="AG95" s="212"/>
      <c r="AH95" s="212"/>
      <c r="AI95" s="212"/>
      <c r="AJ95" s="212"/>
      <c r="AK95" s="212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17"/>
      <c r="BG95" s="17"/>
      <c r="BH95" s="131"/>
      <c r="BI95" s="54"/>
      <c r="BJ95" s="54"/>
      <c r="BK95" s="54"/>
    </row>
    <row r="96" spans="1:63" ht="24.75" customHeight="1">
      <c r="A96" s="120"/>
      <c r="B96" s="385"/>
      <c r="C96" s="336"/>
      <c r="D96" s="337"/>
      <c r="E96" s="337"/>
      <c r="F96" s="334"/>
      <c r="G96" s="335"/>
      <c r="H96" s="334"/>
      <c r="I96" s="21" t="s">
        <v>29</v>
      </c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3"/>
      <c r="AE96" s="212"/>
      <c r="AF96" s="212"/>
      <c r="AG96" s="212"/>
      <c r="AH96" s="212"/>
      <c r="AI96" s="212"/>
      <c r="AJ96" s="212"/>
      <c r="AK96" s="212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17"/>
      <c r="BG96" s="17"/>
      <c r="BH96" s="131"/>
      <c r="BI96" s="54"/>
      <c r="BJ96" s="54"/>
      <c r="BK96" s="54"/>
    </row>
    <row r="97" spans="1:63" ht="17.25" customHeight="1">
      <c r="A97" s="120"/>
      <c r="B97" s="385"/>
      <c r="C97" s="333" t="s">
        <v>212</v>
      </c>
      <c r="D97" s="334"/>
      <c r="E97" s="334"/>
      <c r="F97" s="334" t="s">
        <v>241</v>
      </c>
      <c r="G97" s="335"/>
      <c r="H97" s="334" t="s">
        <v>220</v>
      </c>
      <c r="I97" s="18" t="s">
        <v>15</v>
      </c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 t="s">
        <v>15</v>
      </c>
      <c r="V97" s="212"/>
      <c r="W97" s="212"/>
      <c r="X97" s="212"/>
      <c r="Y97" s="212"/>
      <c r="Z97" s="212"/>
      <c r="AA97" s="212"/>
      <c r="AB97" s="212"/>
      <c r="AC97" s="212"/>
      <c r="AD97" s="213"/>
      <c r="AE97" s="212"/>
      <c r="AF97" s="212"/>
      <c r="AG97" s="212"/>
      <c r="AH97" s="212"/>
      <c r="AI97" s="212"/>
      <c r="AJ97" s="212"/>
      <c r="AK97" s="212"/>
      <c r="AL97" s="214"/>
      <c r="AM97" s="214"/>
      <c r="AN97" s="215"/>
      <c r="AO97" s="214"/>
      <c r="AP97" s="214"/>
      <c r="AQ97" s="214"/>
      <c r="AR97" s="214"/>
      <c r="AS97" s="214"/>
      <c r="AT97" s="214"/>
      <c r="AU97" s="214"/>
      <c r="AV97" s="214"/>
      <c r="AW97" s="216"/>
      <c r="AX97" s="214"/>
      <c r="AY97" s="214"/>
      <c r="AZ97" s="214"/>
      <c r="BA97" s="214"/>
      <c r="BB97" s="214"/>
      <c r="BC97" s="214"/>
      <c r="BD97" s="214"/>
      <c r="BE97" s="214"/>
      <c r="BF97" s="17"/>
      <c r="BG97" s="17"/>
      <c r="BH97" s="131"/>
      <c r="BI97" s="54"/>
      <c r="BJ97" s="54"/>
      <c r="BK97" s="54"/>
    </row>
    <row r="98" spans="1:63" ht="18" customHeight="1">
      <c r="A98" s="120"/>
      <c r="B98" s="385"/>
      <c r="C98" s="333"/>
      <c r="D98" s="334"/>
      <c r="E98" s="334"/>
      <c r="F98" s="334"/>
      <c r="G98" s="335"/>
      <c r="H98" s="334"/>
      <c r="I98" s="21" t="s">
        <v>29</v>
      </c>
      <c r="J98" s="212"/>
      <c r="K98" s="212"/>
      <c r="L98" s="212"/>
      <c r="M98" s="212"/>
      <c r="N98" s="213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3"/>
      <c r="AE98" s="212"/>
      <c r="AF98" s="212"/>
      <c r="AG98" s="212"/>
      <c r="AH98" s="212"/>
      <c r="AI98" s="212"/>
      <c r="AJ98" s="212"/>
      <c r="AK98" s="212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17"/>
      <c r="BG98" s="17"/>
      <c r="BH98" s="131"/>
      <c r="BI98" s="54"/>
      <c r="BJ98" s="54"/>
      <c r="BK98" s="54"/>
    </row>
    <row r="99" spans="1:60" s="54" customFormat="1" ht="21" customHeight="1">
      <c r="A99" s="130"/>
      <c r="B99" s="385"/>
      <c r="C99" s="333" t="s">
        <v>213</v>
      </c>
      <c r="D99" s="334"/>
      <c r="E99" s="334"/>
      <c r="F99" s="334" t="s">
        <v>241</v>
      </c>
      <c r="G99" s="338"/>
      <c r="H99" s="334" t="s">
        <v>220</v>
      </c>
      <c r="I99" s="60" t="s">
        <v>15</v>
      </c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 t="s">
        <v>15</v>
      </c>
      <c r="V99" s="217"/>
      <c r="W99" s="217"/>
      <c r="X99" s="217"/>
      <c r="Y99" s="217"/>
      <c r="Z99" s="217"/>
      <c r="AA99" s="217"/>
      <c r="AB99" s="217"/>
      <c r="AC99" s="217"/>
      <c r="AD99" s="213"/>
      <c r="AE99" s="217"/>
      <c r="AF99" s="217"/>
      <c r="AG99" s="217"/>
      <c r="AH99" s="217"/>
      <c r="AI99" s="217"/>
      <c r="AJ99" s="217"/>
      <c r="AK99" s="217"/>
      <c r="AL99" s="217"/>
      <c r="AM99" s="217"/>
      <c r="AN99" s="215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53"/>
      <c r="BG99" s="53"/>
      <c r="BH99" s="131"/>
    </row>
    <row r="100" spans="1:60" s="54" customFormat="1" ht="19.5" customHeight="1">
      <c r="A100" s="130"/>
      <c r="B100" s="385"/>
      <c r="C100" s="333"/>
      <c r="D100" s="334"/>
      <c r="E100" s="334"/>
      <c r="F100" s="334"/>
      <c r="G100" s="338"/>
      <c r="H100" s="334"/>
      <c r="I100" s="61" t="s">
        <v>29</v>
      </c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3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53"/>
      <c r="BG100" s="53"/>
      <c r="BH100" s="131"/>
    </row>
    <row r="101" spans="1:63" ht="15.75" customHeight="1">
      <c r="A101" s="120"/>
      <c r="B101" s="385"/>
      <c r="C101" s="333" t="s">
        <v>214</v>
      </c>
      <c r="D101" s="334"/>
      <c r="E101" s="334"/>
      <c r="F101" s="334" t="s">
        <v>241</v>
      </c>
      <c r="G101" s="335"/>
      <c r="H101" s="334" t="s">
        <v>220</v>
      </c>
      <c r="I101" s="18" t="s">
        <v>15</v>
      </c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 t="s">
        <v>15</v>
      </c>
      <c r="V101" s="212"/>
      <c r="W101" s="212"/>
      <c r="X101" s="212"/>
      <c r="Y101" s="212"/>
      <c r="Z101" s="212"/>
      <c r="AA101" s="212"/>
      <c r="AB101" s="212"/>
      <c r="AC101" s="212"/>
      <c r="AD101" s="213"/>
      <c r="AE101" s="212"/>
      <c r="AF101" s="212"/>
      <c r="AG101" s="212"/>
      <c r="AH101" s="212"/>
      <c r="AI101" s="212"/>
      <c r="AJ101" s="212"/>
      <c r="AK101" s="212"/>
      <c r="AL101" s="214"/>
      <c r="AM101" s="218"/>
      <c r="AN101" s="215"/>
      <c r="AO101" s="214"/>
      <c r="AP101" s="214"/>
      <c r="AQ101" s="214"/>
      <c r="AR101" s="214"/>
      <c r="AS101" s="214"/>
      <c r="AT101" s="214"/>
      <c r="AU101" s="214"/>
      <c r="AV101" s="214"/>
      <c r="AW101" s="216"/>
      <c r="AX101" s="214"/>
      <c r="AY101" s="214"/>
      <c r="AZ101" s="214"/>
      <c r="BA101" s="214"/>
      <c r="BB101" s="214"/>
      <c r="BC101" s="214"/>
      <c r="BD101" s="214"/>
      <c r="BE101" s="214"/>
      <c r="BF101" s="17"/>
      <c r="BG101" s="17"/>
      <c r="BH101" s="131"/>
      <c r="BI101" s="54"/>
      <c r="BJ101" s="54"/>
      <c r="BK101" s="54"/>
    </row>
    <row r="102" spans="1:63" ht="15.75" customHeight="1">
      <c r="A102" s="120"/>
      <c r="B102" s="385"/>
      <c r="C102" s="333"/>
      <c r="D102" s="334"/>
      <c r="E102" s="334"/>
      <c r="F102" s="334"/>
      <c r="G102" s="335"/>
      <c r="H102" s="334"/>
      <c r="I102" s="21" t="s">
        <v>29</v>
      </c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3"/>
      <c r="AE102" s="212"/>
      <c r="AF102" s="212"/>
      <c r="AG102" s="212"/>
      <c r="AH102" s="212"/>
      <c r="AI102" s="212"/>
      <c r="AJ102" s="212"/>
      <c r="AK102" s="212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17"/>
      <c r="BG102" s="17"/>
      <c r="BH102" s="131"/>
      <c r="BI102" s="54"/>
      <c r="BJ102" s="54"/>
      <c r="BK102" s="54"/>
    </row>
    <row r="103" spans="1:63" ht="16.5" customHeight="1">
      <c r="A103" s="120"/>
      <c r="B103" s="385"/>
      <c r="C103" s="333" t="s">
        <v>215</v>
      </c>
      <c r="D103" s="334"/>
      <c r="E103" s="334"/>
      <c r="F103" s="334" t="s">
        <v>241</v>
      </c>
      <c r="G103" s="335"/>
      <c r="H103" s="334" t="s">
        <v>220</v>
      </c>
      <c r="I103" s="18" t="s">
        <v>15</v>
      </c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 t="s">
        <v>15</v>
      </c>
      <c r="V103" s="212"/>
      <c r="W103" s="212"/>
      <c r="X103" s="212"/>
      <c r="Y103" s="212"/>
      <c r="Z103" s="212"/>
      <c r="AA103" s="212"/>
      <c r="AB103" s="212"/>
      <c r="AC103" s="212"/>
      <c r="AD103" s="213"/>
      <c r="AE103" s="212"/>
      <c r="AF103" s="212"/>
      <c r="AG103" s="212"/>
      <c r="AH103" s="212"/>
      <c r="AI103" s="212"/>
      <c r="AJ103" s="212"/>
      <c r="AK103" s="212"/>
      <c r="AL103" s="214"/>
      <c r="AM103" s="218"/>
      <c r="AN103" s="215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17"/>
      <c r="BG103" s="17"/>
      <c r="BH103" s="131"/>
      <c r="BI103" s="54"/>
      <c r="BJ103" s="54"/>
      <c r="BK103" s="54"/>
    </row>
    <row r="104" spans="1:63" ht="15.75" customHeight="1">
      <c r="A104" s="120"/>
      <c r="B104" s="385"/>
      <c r="C104" s="333"/>
      <c r="D104" s="334"/>
      <c r="E104" s="334"/>
      <c r="F104" s="334"/>
      <c r="G104" s="335"/>
      <c r="H104" s="334"/>
      <c r="I104" s="21" t="s">
        <v>29</v>
      </c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3"/>
      <c r="AE104" s="212"/>
      <c r="AF104" s="212"/>
      <c r="AG104" s="212"/>
      <c r="AH104" s="212"/>
      <c r="AI104" s="212"/>
      <c r="AJ104" s="212"/>
      <c r="AK104" s="212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17"/>
      <c r="BG104" s="17"/>
      <c r="BH104" s="131"/>
      <c r="BI104" s="54"/>
      <c r="BJ104" s="54"/>
      <c r="BK104" s="54"/>
    </row>
    <row r="105" spans="1:63" ht="15.75" customHeight="1">
      <c r="A105" s="120"/>
      <c r="B105" s="385"/>
      <c r="C105" s="333" t="s">
        <v>216</v>
      </c>
      <c r="D105" s="334"/>
      <c r="E105" s="334"/>
      <c r="F105" s="334" t="s">
        <v>241</v>
      </c>
      <c r="G105" s="335"/>
      <c r="H105" s="334" t="s">
        <v>220</v>
      </c>
      <c r="I105" s="18" t="s">
        <v>15</v>
      </c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 t="s">
        <v>15</v>
      </c>
      <c r="V105" s="212"/>
      <c r="W105" s="212"/>
      <c r="X105" s="212"/>
      <c r="Y105" s="212"/>
      <c r="Z105" s="212"/>
      <c r="AA105" s="212"/>
      <c r="AB105" s="212"/>
      <c r="AC105" s="212"/>
      <c r="AD105" s="213"/>
      <c r="AE105" s="212"/>
      <c r="AF105" s="212"/>
      <c r="AG105" s="212"/>
      <c r="AH105" s="212"/>
      <c r="AI105" s="212"/>
      <c r="AJ105" s="212"/>
      <c r="AK105" s="212"/>
      <c r="AL105" s="214"/>
      <c r="AM105" s="218"/>
      <c r="AN105" s="215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17"/>
      <c r="BG105" s="17"/>
      <c r="BH105" s="131"/>
      <c r="BI105" s="54"/>
      <c r="BJ105" s="54"/>
      <c r="BK105" s="54"/>
    </row>
    <row r="106" spans="1:63" ht="15.75" customHeight="1">
      <c r="A106" s="120"/>
      <c r="B106" s="385"/>
      <c r="C106" s="333"/>
      <c r="D106" s="334"/>
      <c r="E106" s="334"/>
      <c r="F106" s="334"/>
      <c r="G106" s="335"/>
      <c r="H106" s="334"/>
      <c r="I106" s="21" t="s">
        <v>29</v>
      </c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3"/>
      <c r="AE106" s="212"/>
      <c r="AF106" s="212"/>
      <c r="AG106" s="212"/>
      <c r="AH106" s="212"/>
      <c r="AI106" s="212"/>
      <c r="AJ106" s="212"/>
      <c r="AK106" s="212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17"/>
      <c r="BG106" s="17"/>
      <c r="BH106" s="131"/>
      <c r="BI106" s="54"/>
      <c r="BJ106" s="54"/>
      <c r="BK106" s="54"/>
    </row>
    <row r="107" spans="1:63" ht="18.75" customHeight="1">
      <c r="A107" s="120"/>
      <c r="B107" s="385"/>
      <c r="C107" s="333" t="s">
        <v>82</v>
      </c>
      <c r="D107" s="334"/>
      <c r="E107" s="334"/>
      <c r="F107" s="334" t="s">
        <v>241</v>
      </c>
      <c r="G107" s="335"/>
      <c r="H107" s="334" t="s">
        <v>221</v>
      </c>
      <c r="I107" s="18" t="s">
        <v>15</v>
      </c>
      <c r="J107" s="212"/>
      <c r="K107" s="212"/>
      <c r="L107" s="212"/>
      <c r="M107" s="212"/>
      <c r="N107" s="212" t="s">
        <v>15</v>
      </c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 t="s">
        <v>15</v>
      </c>
      <c r="AB107" s="212"/>
      <c r="AC107" s="212"/>
      <c r="AD107" s="213"/>
      <c r="AE107" s="212"/>
      <c r="AF107" s="212"/>
      <c r="AG107" s="212"/>
      <c r="AH107" s="212"/>
      <c r="AI107" s="212"/>
      <c r="AJ107" s="212"/>
      <c r="AK107" s="212"/>
      <c r="AL107" s="214"/>
      <c r="AM107" s="214" t="s">
        <v>15</v>
      </c>
      <c r="AN107" s="214"/>
      <c r="AO107" s="214"/>
      <c r="AP107" s="214"/>
      <c r="AQ107" s="214"/>
      <c r="AR107" s="214"/>
      <c r="AS107" s="214"/>
      <c r="AT107" s="214"/>
      <c r="AU107" s="214"/>
      <c r="AV107" s="216"/>
      <c r="AW107" s="214"/>
      <c r="AX107" s="214"/>
      <c r="AY107" s="214" t="s">
        <v>15</v>
      </c>
      <c r="AZ107" s="214"/>
      <c r="BA107" s="219"/>
      <c r="BB107" s="214"/>
      <c r="BC107" s="214"/>
      <c r="BD107" s="214"/>
      <c r="BE107" s="214"/>
      <c r="BF107" s="17"/>
      <c r="BG107" s="17"/>
      <c r="BH107" s="131"/>
      <c r="BI107" s="54"/>
      <c r="BJ107" s="54"/>
      <c r="BK107" s="54"/>
    </row>
    <row r="108" spans="1:63" ht="16.5" customHeight="1">
      <c r="A108" s="120"/>
      <c r="B108" s="385"/>
      <c r="C108" s="333"/>
      <c r="D108" s="334"/>
      <c r="E108" s="334"/>
      <c r="F108" s="334"/>
      <c r="G108" s="335"/>
      <c r="H108" s="334"/>
      <c r="I108" s="21" t="s">
        <v>29</v>
      </c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3"/>
      <c r="AE108" s="212"/>
      <c r="AF108" s="212"/>
      <c r="AG108" s="212"/>
      <c r="AH108" s="212"/>
      <c r="AI108" s="212"/>
      <c r="AJ108" s="212"/>
      <c r="AK108" s="212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17"/>
      <c r="BG108" s="17"/>
      <c r="BH108" s="131"/>
      <c r="BI108" s="54"/>
      <c r="BJ108" s="54"/>
      <c r="BK108" s="54"/>
    </row>
    <row r="109" spans="1:63" ht="15.75" customHeight="1">
      <c r="A109" s="120"/>
      <c r="B109" s="385"/>
      <c r="C109" s="340" t="s">
        <v>217</v>
      </c>
      <c r="D109" s="339"/>
      <c r="E109" s="339"/>
      <c r="F109" s="339" t="s">
        <v>241</v>
      </c>
      <c r="G109" s="335"/>
      <c r="H109" s="339" t="s">
        <v>50</v>
      </c>
      <c r="I109" s="18" t="s">
        <v>15</v>
      </c>
      <c r="J109" s="212"/>
      <c r="K109" s="212"/>
      <c r="L109" s="212"/>
      <c r="M109" s="212"/>
      <c r="N109" s="212"/>
      <c r="O109" s="212"/>
      <c r="P109" s="212"/>
      <c r="Q109" s="212"/>
      <c r="R109" s="212"/>
      <c r="S109" s="212" t="s">
        <v>15</v>
      </c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3"/>
      <c r="AE109" s="212"/>
      <c r="AF109" s="212"/>
      <c r="AG109" s="212"/>
      <c r="AH109" s="212"/>
      <c r="AI109" s="212"/>
      <c r="AJ109" s="212"/>
      <c r="AK109" s="212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17"/>
      <c r="BG109" s="17"/>
      <c r="BH109" s="131"/>
      <c r="BI109" s="54"/>
      <c r="BJ109" s="54"/>
      <c r="BK109" s="54"/>
    </row>
    <row r="110" spans="1:63" ht="15.75" customHeight="1">
      <c r="A110" s="120"/>
      <c r="B110" s="385"/>
      <c r="C110" s="340"/>
      <c r="D110" s="339"/>
      <c r="E110" s="339"/>
      <c r="F110" s="339"/>
      <c r="G110" s="335"/>
      <c r="H110" s="339"/>
      <c r="I110" s="21" t="s">
        <v>29</v>
      </c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3"/>
      <c r="AE110" s="212"/>
      <c r="AF110" s="212"/>
      <c r="AG110" s="212"/>
      <c r="AH110" s="212"/>
      <c r="AI110" s="212"/>
      <c r="AJ110" s="212"/>
      <c r="AK110" s="212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17"/>
      <c r="BG110" s="17"/>
      <c r="BH110" s="131"/>
      <c r="BI110" s="54"/>
      <c r="BJ110" s="54"/>
      <c r="BK110" s="54"/>
    </row>
    <row r="111" spans="1:63" ht="21" customHeight="1">
      <c r="A111" s="120"/>
      <c r="B111" s="385"/>
      <c r="C111" s="333" t="s">
        <v>84</v>
      </c>
      <c r="D111" s="334"/>
      <c r="E111" s="334"/>
      <c r="F111" s="334" t="s">
        <v>241</v>
      </c>
      <c r="G111" s="335"/>
      <c r="H111" s="334" t="s">
        <v>50</v>
      </c>
      <c r="I111" s="18" t="s">
        <v>15</v>
      </c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 t="s">
        <v>15</v>
      </c>
      <c r="V111" s="212"/>
      <c r="W111" s="212"/>
      <c r="X111" s="212"/>
      <c r="Y111" s="212"/>
      <c r="Z111" s="212"/>
      <c r="AA111" s="212"/>
      <c r="AB111" s="212"/>
      <c r="AC111" s="212"/>
      <c r="AD111" s="213"/>
      <c r="AE111" s="212"/>
      <c r="AF111" s="212"/>
      <c r="AG111" s="212"/>
      <c r="AH111" s="212"/>
      <c r="AI111" s="212"/>
      <c r="AJ111" s="212"/>
      <c r="AK111" s="212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17"/>
      <c r="BG111" s="17"/>
      <c r="BH111" s="131"/>
      <c r="BI111" s="54"/>
      <c r="BJ111" s="54"/>
      <c r="BK111" s="54"/>
    </row>
    <row r="112" spans="1:63" ht="13.5" customHeight="1">
      <c r="A112" s="120"/>
      <c r="B112" s="385"/>
      <c r="C112" s="333"/>
      <c r="D112" s="334"/>
      <c r="E112" s="334"/>
      <c r="F112" s="334"/>
      <c r="G112" s="335"/>
      <c r="H112" s="334"/>
      <c r="I112" s="21" t="s">
        <v>29</v>
      </c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3"/>
      <c r="AE112" s="212"/>
      <c r="AF112" s="212"/>
      <c r="AG112" s="212"/>
      <c r="AH112" s="212"/>
      <c r="AI112" s="212"/>
      <c r="AJ112" s="212"/>
      <c r="AK112" s="212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17"/>
      <c r="BG112" s="17"/>
      <c r="BH112" s="131"/>
      <c r="BI112" s="54"/>
      <c r="BJ112" s="54"/>
      <c r="BK112" s="54"/>
    </row>
    <row r="113" spans="1:63" ht="15.75" customHeight="1">
      <c r="A113" s="120"/>
      <c r="B113" s="385"/>
      <c r="C113" s="333" t="s">
        <v>85</v>
      </c>
      <c r="D113" s="334"/>
      <c r="E113" s="334"/>
      <c r="F113" s="334" t="s">
        <v>241</v>
      </c>
      <c r="G113" s="335"/>
      <c r="H113" s="334" t="s">
        <v>50</v>
      </c>
      <c r="I113" s="18" t="s">
        <v>15</v>
      </c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3"/>
      <c r="AE113" s="212"/>
      <c r="AF113" s="212"/>
      <c r="AG113" s="212"/>
      <c r="AH113" s="212"/>
      <c r="AI113" s="212" t="s">
        <v>15</v>
      </c>
      <c r="AJ113" s="212"/>
      <c r="AK113" s="212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6"/>
      <c r="AX113" s="214"/>
      <c r="AY113" s="214"/>
      <c r="AZ113" s="214"/>
      <c r="BA113" s="214"/>
      <c r="BB113" s="214"/>
      <c r="BC113" s="214"/>
      <c r="BD113" s="214"/>
      <c r="BE113" s="214"/>
      <c r="BF113" s="17"/>
      <c r="BG113" s="17"/>
      <c r="BH113" s="131"/>
      <c r="BI113" s="54"/>
      <c r="BJ113" s="54"/>
      <c r="BK113" s="54"/>
    </row>
    <row r="114" spans="1:63" ht="15.75" customHeight="1">
      <c r="A114" s="120"/>
      <c r="B114" s="385"/>
      <c r="C114" s="333"/>
      <c r="D114" s="334"/>
      <c r="E114" s="334"/>
      <c r="F114" s="334"/>
      <c r="G114" s="335"/>
      <c r="H114" s="334"/>
      <c r="I114" s="21" t="s">
        <v>29</v>
      </c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3"/>
      <c r="AE114" s="212"/>
      <c r="AF114" s="212"/>
      <c r="AG114" s="212"/>
      <c r="AH114" s="212"/>
      <c r="AI114" s="212"/>
      <c r="AJ114" s="212"/>
      <c r="AK114" s="212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17"/>
      <c r="BG114" s="17"/>
      <c r="BH114" s="131"/>
      <c r="BI114" s="54"/>
      <c r="BJ114" s="54"/>
      <c r="BK114" s="54"/>
    </row>
    <row r="115" spans="1:63" ht="16.5" customHeight="1">
      <c r="A115" s="120"/>
      <c r="B115" s="385"/>
      <c r="C115" s="333" t="s">
        <v>86</v>
      </c>
      <c r="D115" s="334"/>
      <c r="E115" s="334"/>
      <c r="F115" s="334" t="s">
        <v>241</v>
      </c>
      <c r="G115" s="335"/>
      <c r="H115" s="334" t="s">
        <v>50</v>
      </c>
      <c r="I115" s="18" t="s">
        <v>15</v>
      </c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 t="s">
        <v>15</v>
      </c>
      <c r="AB115" s="212"/>
      <c r="AC115" s="212"/>
      <c r="AD115" s="213"/>
      <c r="AE115" s="212"/>
      <c r="AF115" s="212"/>
      <c r="AG115" s="212"/>
      <c r="AH115" s="212"/>
      <c r="AI115" s="212"/>
      <c r="AJ115" s="212"/>
      <c r="AK115" s="212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17"/>
      <c r="BG115" s="17"/>
      <c r="BH115" s="131"/>
      <c r="BI115" s="54"/>
      <c r="BJ115" s="54"/>
      <c r="BK115" s="54"/>
    </row>
    <row r="116" spans="1:63" ht="15.75" customHeight="1">
      <c r="A116" s="120"/>
      <c r="B116" s="385"/>
      <c r="C116" s="333"/>
      <c r="D116" s="334"/>
      <c r="E116" s="334"/>
      <c r="F116" s="334"/>
      <c r="G116" s="335"/>
      <c r="H116" s="334"/>
      <c r="I116" s="21" t="s">
        <v>29</v>
      </c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3"/>
      <c r="AE116" s="212"/>
      <c r="AF116" s="212"/>
      <c r="AG116" s="212"/>
      <c r="AH116" s="212"/>
      <c r="AI116" s="212"/>
      <c r="AJ116" s="212"/>
      <c r="AK116" s="212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17"/>
      <c r="BG116" s="17"/>
      <c r="BH116" s="131"/>
      <c r="BI116" s="54"/>
      <c r="BJ116" s="54"/>
      <c r="BK116" s="54"/>
    </row>
    <row r="117" spans="1:63" ht="15.75" customHeight="1">
      <c r="A117" s="120"/>
      <c r="B117" s="385"/>
      <c r="C117" s="333" t="s">
        <v>218</v>
      </c>
      <c r="D117" s="334"/>
      <c r="E117" s="334"/>
      <c r="F117" s="334" t="s">
        <v>241</v>
      </c>
      <c r="G117" s="335"/>
      <c r="H117" s="334" t="s">
        <v>222</v>
      </c>
      <c r="I117" s="18" t="s">
        <v>15</v>
      </c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3"/>
      <c r="AE117" s="212"/>
      <c r="AF117" s="212"/>
      <c r="AG117" s="212"/>
      <c r="AH117" s="212"/>
      <c r="AI117" s="212"/>
      <c r="AJ117" s="212"/>
      <c r="AK117" s="212"/>
      <c r="AL117" s="214"/>
      <c r="AM117" s="214"/>
      <c r="AN117" s="214"/>
      <c r="AO117" s="214"/>
      <c r="AP117" s="214" t="s">
        <v>15</v>
      </c>
      <c r="AQ117" s="214"/>
      <c r="AR117" s="214" t="s">
        <v>15</v>
      </c>
      <c r="AS117" s="214"/>
      <c r="AT117" s="214" t="s">
        <v>15</v>
      </c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17"/>
      <c r="BG117" s="17"/>
      <c r="BH117" s="131"/>
      <c r="BI117" s="54"/>
      <c r="BJ117" s="54"/>
      <c r="BK117" s="54"/>
    </row>
    <row r="118" spans="1:63" ht="15.75" customHeight="1">
      <c r="A118" s="120"/>
      <c r="B118" s="385"/>
      <c r="C118" s="333"/>
      <c r="D118" s="334"/>
      <c r="E118" s="334"/>
      <c r="F118" s="334"/>
      <c r="G118" s="335"/>
      <c r="H118" s="334"/>
      <c r="I118" s="21" t="s">
        <v>29</v>
      </c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3"/>
      <c r="AE118" s="212"/>
      <c r="AF118" s="212"/>
      <c r="AG118" s="212"/>
      <c r="AH118" s="212"/>
      <c r="AI118" s="212"/>
      <c r="AJ118" s="212"/>
      <c r="AK118" s="212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17"/>
      <c r="BG118" s="17"/>
      <c r="BH118" s="131"/>
      <c r="BI118" s="54"/>
      <c r="BJ118" s="54"/>
      <c r="BK118" s="54"/>
    </row>
    <row r="119" spans="1:60" ht="18.75" customHeight="1">
      <c r="A119" s="120"/>
      <c r="B119" s="385"/>
      <c r="C119" s="333" t="s">
        <v>219</v>
      </c>
      <c r="D119" s="334"/>
      <c r="E119" s="334"/>
      <c r="F119" s="334" t="s">
        <v>243</v>
      </c>
      <c r="G119" s="335"/>
      <c r="H119" s="334" t="s">
        <v>223</v>
      </c>
      <c r="I119" s="18" t="s">
        <v>15</v>
      </c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3"/>
      <c r="AE119" s="212"/>
      <c r="AF119" s="212" t="s">
        <v>15</v>
      </c>
      <c r="AG119" s="212"/>
      <c r="AH119" s="212"/>
      <c r="AI119" s="212"/>
      <c r="AJ119" s="212"/>
      <c r="AK119" s="212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17"/>
      <c r="BG119" s="17"/>
      <c r="BH119" s="119"/>
    </row>
    <row r="120" spans="1:60" ht="16.5" customHeight="1">
      <c r="A120" s="120"/>
      <c r="B120" s="385"/>
      <c r="C120" s="333"/>
      <c r="D120" s="334"/>
      <c r="E120" s="334"/>
      <c r="F120" s="334"/>
      <c r="G120" s="335"/>
      <c r="H120" s="334"/>
      <c r="I120" s="21" t="s">
        <v>29</v>
      </c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3"/>
      <c r="AE120" s="212"/>
      <c r="AF120" s="212"/>
      <c r="AG120" s="212"/>
      <c r="AH120" s="212"/>
      <c r="AI120" s="212"/>
      <c r="AJ120" s="212"/>
      <c r="AK120" s="212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17"/>
      <c r="BG120" s="17"/>
      <c r="BH120" s="119"/>
    </row>
    <row r="121" spans="1:60" ht="20.25" customHeight="1">
      <c r="A121" s="120"/>
      <c r="B121" s="385"/>
      <c r="C121" s="333" t="s">
        <v>51</v>
      </c>
      <c r="D121" s="334"/>
      <c r="E121" s="334"/>
      <c r="F121" s="334" t="s">
        <v>241</v>
      </c>
      <c r="G121" s="335"/>
      <c r="H121" s="334" t="s">
        <v>224</v>
      </c>
      <c r="I121" s="18" t="s">
        <v>15</v>
      </c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3"/>
      <c r="AE121" s="212"/>
      <c r="AF121" s="212"/>
      <c r="AG121" s="212"/>
      <c r="AH121" s="212"/>
      <c r="AI121" s="212"/>
      <c r="AJ121" s="212"/>
      <c r="AK121" s="212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17"/>
      <c r="BG121" s="17"/>
      <c r="BH121" s="119"/>
    </row>
    <row r="122" spans="1:60" ht="19.5" customHeight="1">
      <c r="A122" s="120"/>
      <c r="B122" s="385"/>
      <c r="C122" s="333"/>
      <c r="D122" s="334"/>
      <c r="E122" s="334"/>
      <c r="F122" s="334"/>
      <c r="G122" s="335"/>
      <c r="H122" s="334"/>
      <c r="I122" s="21" t="s">
        <v>29</v>
      </c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3"/>
      <c r="AE122" s="212"/>
      <c r="AF122" s="212"/>
      <c r="AG122" s="212"/>
      <c r="AH122" s="212"/>
      <c r="AI122" s="212"/>
      <c r="AJ122" s="212"/>
      <c r="AK122" s="212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17"/>
      <c r="BG122" s="17"/>
      <c r="BH122" s="119"/>
    </row>
    <row r="123" spans="1:60" ht="12" customHeight="1">
      <c r="A123" s="120"/>
      <c r="B123" s="385" t="s">
        <v>240</v>
      </c>
      <c r="C123" s="345" t="s">
        <v>225</v>
      </c>
      <c r="D123" s="346"/>
      <c r="E123" s="346"/>
      <c r="F123" s="346" t="s">
        <v>243</v>
      </c>
      <c r="G123" s="349"/>
      <c r="H123" s="346" t="s">
        <v>230</v>
      </c>
      <c r="I123" s="18" t="s">
        <v>15</v>
      </c>
      <c r="J123" s="220"/>
      <c r="K123" s="220"/>
      <c r="L123" s="220"/>
      <c r="M123" s="220" t="s">
        <v>15</v>
      </c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1"/>
      <c r="AE123" s="220"/>
      <c r="AF123" s="220"/>
      <c r="AG123" s="220"/>
      <c r="AH123" s="220"/>
      <c r="AI123" s="220"/>
      <c r="AJ123" s="220"/>
      <c r="AK123" s="220" t="s">
        <v>15</v>
      </c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17"/>
      <c r="BG123" s="17"/>
      <c r="BH123" s="119"/>
    </row>
    <row r="124" spans="1:60" ht="12">
      <c r="A124" s="120"/>
      <c r="B124" s="385"/>
      <c r="C124" s="345"/>
      <c r="D124" s="346"/>
      <c r="E124" s="346"/>
      <c r="F124" s="346"/>
      <c r="G124" s="350"/>
      <c r="H124" s="346"/>
      <c r="I124" s="21" t="s">
        <v>29</v>
      </c>
      <c r="J124" s="220"/>
      <c r="K124" s="220"/>
      <c r="L124" s="220"/>
      <c r="M124" s="220" t="s">
        <v>29</v>
      </c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1"/>
      <c r="AE124" s="220"/>
      <c r="AF124" s="220"/>
      <c r="AG124" s="220"/>
      <c r="AH124" s="220"/>
      <c r="AI124" s="220"/>
      <c r="AJ124" s="220"/>
      <c r="AK124" s="220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17"/>
      <c r="BG124" s="17"/>
      <c r="BH124" s="119"/>
    </row>
    <row r="125" spans="1:60" ht="12">
      <c r="A125" s="120"/>
      <c r="B125" s="385"/>
      <c r="C125" s="351" t="s">
        <v>226</v>
      </c>
      <c r="D125" s="351"/>
      <c r="E125" s="352"/>
      <c r="F125" s="355" t="s">
        <v>242</v>
      </c>
      <c r="G125" s="349"/>
      <c r="H125" s="355" t="s">
        <v>231</v>
      </c>
      <c r="I125" s="18" t="s">
        <v>15</v>
      </c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 t="s">
        <v>15</v>
      </c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1"/>
      <c r="AE125" s="220"/>
      <c r="AF125" s="220" t="s">
        <v>15</v>
      </c>
      <c r="AG125" s="220"/>
      <c r="AH125" s="220"/>
      <c r="AI125" s="220"/>
      <c r="AJ125" s="220"/>
      <c r="AK125" s="220" t="s">
        <v>15</v>
      </c>
      <c r="AL125" s="222"/>
      <c r="AM125" s="222"/>
      <c r="AN125" s="222"/>
      <c r="AO125" s="222"/>
      <c r="AP125" s="222"/>
      <c r="AQ125" s="222"/>
      <c r="AR125" s="222"/>
      <c r="AS125" s="222"/>
      <c r="AT125" s="222" t="s">
        <v>15</v>
      </c>
      <c r="AU125" s="222"/>
      <c r="AV125" s="222"/>
      <c r="AW125" s="222"/>
      <c r="AX125" s="222"/>
      <c r="AY125" s="222"/>
      <c r="AZ125" s="222"/>
      <c r="BA125" s="222"/>
      <c r="BB125" s="222"/>
      <c r="BC125" s="222"/>
      <c r="BD125" s="222"/>
      <c r="BE125" s="222"/>
      <c r="BF125" s="17"/>
      <c r="BG125" s="17"/>
      <c r="BH125" s="119"/>
    </row>
    <row r="126" spans="1:60" ht="12">
      <c r="A126" s="120"/>
      <c r="B126" s="385"/>
      <c r="C126" s="353"/>
      <c r="D126" s="353"/>
      <c r="E126" s="354"/>
      <c r="F126" s="356"/>
      <c r="G126" s="350"/>
      <c r="H126" s="356"/>
      <c r="I126" s="21" t="s">
        <v>29</v>
      </c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1"/>
      <c r="AE126" s="220"/>
      <c r="AF126" s="220"/>
      <c r="AG126" s="220"/>
      <c r="AH126" s="220"/>
      <c r="AI126" s="220"/>
      <c r="AJ126" s="220"/>
      <c r="AK126" s="220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22"/>
      <c r="BE126" s="222"/>
      <c r="BF126" s="17"/>
      <c r="BG126" s="17"/>
      <c r="BH126" s="119"/>
    </row>
    <row r="127" spans="1:60" ht="12">
      <c r="A127" s="120"/>
      <c r="B127" s="385"/>
      <c r="C127" s="345" t="s">
        <v>227</v>
      </c>
      <c r="D127" s="346"/>
      <c r="E127" s="346"/>
      <c r="F127" s="346" t="s">
        <v>244</v>
      </c>
      <c r="G127" s="349"/>
      <c r="H127" s="346" t="s">
        <v>232</v>
      </c>
      <c r="I127" s="18" t="s">
        <v>15</v>
      </c>
      <c r="J127" s="220"/>
      <c r="K127" s="220"/>
      <c r="L127" s="220"/>
      <c r="M127" s="220" t="s">
        <v>15</v>
      </c>
      <c r="N127" s="220"/>
      <c r="O127" s="220"/>
      <c r="P127" s="220"/>
      <c r="Q127" s="220" t="s">
        <v>15</v>
      </c>
      <c r="R127" s="220"/>
      <c r="S127" s="220"/>
      <c r="T127" s="220"/>
      <c r="U127" s="220" t="s">
        <v>15</v>
      </c>
      <c r="V127" s="220"/>
      <c r="W127" s="220"/>
      <c r="X127" s="220"/>
      <c r="Y127" s="220" t="s">
        <v>15</v>
      </c>
      <c r="Z127" s="220"/>
      <c r="AA127" s="220"/>
      <c r="AB127" s="220"/>
      <c r="AC127" s="220" t="s">
        <v>15</v>
      </c>
      <c r="AD127" s="221"/>
      <c r="AE127" s="220"/>
      <c r="AF127" s="220"/>
      <c r="AG127" s="220" t="s">
        <v>15</v>
      </c>
      <c r="AH127" s="220"/>
      <c r="AI127" s="223"/>
      <c r="AJ127" s="220"/>
      <c r="AK127" s="220" t="s">
        <v>15</v>
      </c>
      <c r="AL127" s="222"/>
      <c r="AM127" s="222"/>
      <c r="AN127" s="222"/>
      <c r="AO127" s="222" t="s">
        <v>15</v>
      </c>
      <c r="AP127" s="222"/>
      <c r="AQ127" s="222"/>
      <c r="AR127" s="222"/>
      <c r="AS127" s="222" t="s">
        <v>15</v>
      </c>
      <c r="AT127" s="222"/>
      <c r="AU127" s="222"/>
      <c r="AV127" s="222"/>
      <c r="AW127" s="222" t="s">
        <v>15</v>
      </c>
      <c r="AX127" s="222"/>
      <c r="AY127" s="222"/>
      <c r="AZ127" s="222"/>
      <c r="BA127" s="222" t="s">
        <v>15</v>
      </c>
      <c r="BB127" s="222"/>
      <c r="BC127" s="222"/>
      <c r="BD127" s="222"/>
      <c r="BE127" s="222" t="s">
        <v>15</v>
      </c>
      <c r="BF127" s="17"/>
      <c r="BG127" s="17"/>
      <c r="BH127" s="119"/>
    </row>
    <row r="128" spans="1:60" ht="12">
      <c r="A128" s="120"/>
      <c r="B128" s="385"/>
      <c r="C128" s="345"/>
      <c r="D128" s="346"/>
      <c r="E128" s="346"/>
      <c r="F128" s="346"/>
      <c r="G128" s="350"/>
      <c r="H128" s="346"/>
      <c r="I128" s="21" t="s">
        <v>29</v>
      </c>
      <c r="J128" s="220"/>
      <c r="K128" s="220"/>
      <c r="L128" s="220"/>
      <c r="M128" s="220" t="s">
        <v>29</v>
      </c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1"/>
      <c r="AE128" s="220"/>
      <c r="AF128" s="220"/>
      <c r="AG128" s="220"/>
      <c r="AH128" s="220"/>
      <c r="AI128" s="220"/>
      <c r="AJ128" s="220"/>
      <c r="AK128" s="220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17"/>
      <c r="BG128" s="17"/>
      <c r="BH128" s="119"/>
    </row>
    <row r="129" spans="1:60" ht="12">
      <c r="A129" s="120"/>
      <c r="B129" s="385"/>
      <c r="C129" s="351" t="s">
        <v>228</v>
      </c>
      <c r="D129" s="351"/>
      <c r="E129" s="352"/>
      <c r="F129" s="355" t="s">
        <v>244</v>
      </c>
      <c r="G129" s="349"/>
      <c r="H129" s="355" t="s">
        <v>233</v>
      </c>
      <c r="I129" s="18" t="s">
        <v>15</v>
      </c>
      <c r="J129" s="220"/>
      <c r="K129" s="220"/>
      <c r="L129" s="220"/>
      <c r="M129" s="220" t="s">
        <v>15</v>
      </c>
      <c r="N129" s="220"/>
      <c r="O129" s="220"/>
      <c r="P129" s="220"/>
      <c r="Q129" s="220" t="s">
        <v>15</v>
      </c>
      <c r="R129" s="220"/>
      <c r="S129" s="220"/>
      <c r="T129" s="220"/>
      <c r="U129" s="220" t="s">
        <v>15</v>
      </c>
      <c r="V129" s="220"/>
      <c r="W129" s="220"/>
      <c r="X129" s="220"/>
      <c r="Y129" s="220" t="s">
        <v>15</v>
      </c>
      <c r="Z129" s="220"/>
      <c r="AA129" s="220"/>
      <c r="AB129" s="220"/>
      <c r="AC129" s="220" t="s">
        <v>15</v>
      </c>
      <c r="AD129" s="221"/>
      <c r="AE129" s="220"/>
      <c r="AF129" s="220"/>
      <c r="AG129" s="220" t="s">
        <v>15</v>
      </c>
      <c r="AH129" s="220"/>
      <c r="AI129" s="224"/>
      <c r="AJ129" s="220"/>
      <c r="AK129" s="220" t="s">
        <v>15</v>
      </c>
      <c r="AL129" s="222"/>
      <c r="AM129" s="222"/>
      <c r="AN129" s="222"/>
      <c r="AO129" s="222" t="s">
        <v>15</v>
      </c>
      <c r="AP129" s="222"/>
      <c r="AQ129" s="222"/>
      <c r="AR129" s="222"/>
      <c r="AS129" s="222" t="s">
        <v>15</v>
      </c>
      <c r="AT129" s="222"/>
      <c r="AU129" s="222"/>
      <c r="AV129" s="222"/>
      <c r="AW129" s="222" t="s">
        <v>15</v>
      </c>
      <c r="AX129" s="222"/>
      <c r="AY129" s="222"/>
      <c r="AZ129" s="225"/>
      <c r="BA129" s="222" t="s">
        <v>15</v>
      </c>
      <c r="BB129" s="222"/>
      <c r="BC129" s="222"/>
      <c r="BD129" s="222"/>
      <c r="BE129" s="222" t="s">
        <v>15</v>
      </c>
      <c r="BF129" s="17"/>
      <c r="BG129" s="17"/>
      <c r="BH129" s="119"/>
    </row>
    <row r="130" spans="1:60" ht="11.25" customHeight="1">
      <c r="A130" s="120"/>
      <c r="B130" s="385"/>
      <c r="C130" s="353"/>
      <c r="D130" s="353"/>
      <c r="E130" s="354"/>
      <c r="F130" s="356"/>
      <c r="G130" s="350"/>
      <c r="H130" s="356"/>
      <c r="I130" s="21" t="s">
        <v>29</v>
      </c>
      <c r="J130" s="220"/>
      <c r="K130" s="220"/>
      <c r="L130" s="220"/>
      <c r="M130" s="220" t="s">
        <v>29</v>
      </c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1"/>
      <c r="AE130" s="220"/>
      <c r="AF130" s="220"/>
      <c r="AG130" s="220"/>
      <c r="AH130" s="220"/>
      <c r="AI130" s="220"/>
      <c r="AJ130" s="220"/>
      <c r="AK130" s="220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17"/>
      <c r="BG130" s="17"/>
      <c r="BH130" s="119"/>
    </row>
    <row r="131" spans="1:60" ht="12" customHeight="1">
      <c r="A131" s="120"/>
      <c r="B131" s="385"/>
      <c r="C131" s="345" t="s">
        <v>229</v>
      </c>
      <c r="D131" s="346"/>
      <c r="E131" s="346"/>
      <c r="F131" s="346"/>
      <c r="G131" s="357"/>
      <c r="H131" s="346" t="s">
        <v>50</v>
      </c>
      <c r="I131" s="18" t="s">
        <v>15</v>
      </c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 t="s">
        <v>15</v>
      </c>
      <c r="AC131" s="220"/>
      <c r="AD131" s="221"/>
      <c r="AE131" s="220"/>
      <c r="AF131" s="220"/>
      <c r="AG131" s="220"/>
      <c r="AH131" s="220"/>
      <c r="AI131" s="220"/>
      <c r="AJ131" s="220"/>
      <c r="AK131" s="220"/>
      <c r="AL131" s="222"/>
      <c r="AM131" s="222"/>
      <c r="AN131" s="222"/>
      <c r="AO131" s="222"/>
      <c r="AP131" s="222"/>
      <c r="AQ131" s="222"/>
      <c r="AR131" s="225" t="s">
        <v>15</v>
      </c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22"/>
      <c r="BE131" s="222"/>
      <c r="BF131" s="17"/>
      <c r="BG131" s="17"/>
      <c r="BH131" s="119"/>
    </row>
    <row r="132" spans="1:60" ht="21.75" customHeight="1">
      <c r="A132" s="120"/>
      <c r="B132" s="385"/>
      <c r="C132" s="345"/>
      <c r="D132" s="346"/>
      <c r="E132" s="346"/>
      <c r="F132" s="346"/>
      <c r="G132" s="357"/>
      <c r="H132" s="346"/>
      <c r="I132" s="21" t="s">
        <v>29</v>
      </c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1"/>
      <c r="AE132" s="220"/>
      <c r="AF132" s="220"/>
      <c r="AG132" s="220"/>
      <c r="AH132" s="220"/>
      <c r="AI132" s="220"/>
      <c r="AJ132" s="220"/>
      <c r="AK132" s="220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17"/>
      <c r="BG132" s="17"/>
      <c r="BH132" s="119"/>
    </row>
    <row r="133" spans="1:60" ht="12" customHeight="1">
      <c r="A133" s="120"/>
      <c r="B133" s="385"/>
      <c r="C133" s="345" t="s">
        <v>51</v>
      </c>
      <c r="D133" s="346"/>
      <c r="E133" s="346"/>
      <c r="F133" s="346"/>
      <c r="G133" s="357"/>
      <c r="H133" s="346" t="s">
        <v>234</v>
      </c>
      <c r="I133" s="18" t="s">
        <v>15</v>
      </c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1"/>
      <c r="AE133" s="220"/>
      <c r="AF133" s="220"/>
      <c r="AG133" s="220"/>
      <c r="AH133" s="220"/>
      <c r="AI133" s="220"/>
      <c r="AJ133" s="220"/>
      <c r="AK133" s="220"/>
      <c r="AL133" s="222"/>
      <c r="AM133" s="222"/>
      <c r="AN133" s="222"/>
      <c r="AO133" s="222"/>
      <c r="AP133" s="222"/>
      <c r="AQ133" s="222"/>
      <c r="AR133" s="225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17"/>
      <c r="BG133" s="17"/>
      <c r="BH133" s="119"/>
    </row>
    <row r="134" spans="1:60" ht="12">
      <c r="A134" s="120"/>
      <c r="B134" s="385"/>
      <c r="C134" s="345"/>
      <c r="D134" s="346"/>
      <c r="E134" s="346"/>
      <c r="F134" s="346"/>
      <c r="G134" s="357"/>
      <c r="H134" s="346"/>
      <c r="I134" s="21" t="s">
        <v>29</v>
      </c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1"/>
      <c r="AE134" s="220"/>
      <c r="AF134" s="220"/>
      <c r="AG134" s="220"/>
      <c r="AH134" s="220"/>
      <c r="AI134" s="220"/>
      <c r="AJ134" s="220"/>
      <c r="AK134" s="220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17"/>
      <c r="BG134" s="17"/>
      <c r="BH134" s="119"/>
    </row>
    <row r="135" spans="1:60" ht="12" customHeight="1">
      <c r="A135" s="120"/>
      <c r="B135" s="385" t="s">
        <v>239</v>
      </c>
      <c r="C135" s="383" t="s">
        <v>235</v>
      </c>
      <c r="D135" s="384"/>
      <c r="E135" s="384"/>
      <c r="F135" s="343"/>
      <c r="G135" s="343"/>
      <c r="H135" s="368" t="s">
        <v>50</v>
      </c>
      <c r="I135" s="18" t="s">
        <v>15</v>
      </c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7"/>
      <c r="AE135" s="226"/>
      <c r="AF135" s="226"/>
      <c r="AG135" s="226"/>
      <c r="AH135" s="226"/>
      <c r="AI135" s="226"/>
      <c r="AJ135" s="226"/>
      <c r="AK135" s="226"/>
      <c r="AL135" s="228" t="s">
        <v>15</v>
      </c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9"/>
      <c r="AZ135" s="228"/>
      <c r="BA135" s="228"/>
      <c r="BB135" s="228"/>
      <c r="BC135" s="228"/>
      <c r="BD135" s="228"/>
      <c r="BE135" s="228"/>
      <c r="BF135" s="17"/>
      <c r="BG135" s="17"/>
      <c r="BH135" s="119"/>
    </row>
    <row r="136" spans="1:60" ht="12" customHeight="1">
      <c r="A136" s="120"/>
      <c r="B136" s="385"/>
      <c r="C136" s="383"/>
      <c r="D136" s="384"/>
      <c r="E136" s="384"/>
      <c r="F136" s="344"/>
      <c r="G136" s="344"/>
      <c r="H136" s="369"/>
      <c r="I136" s="55" t="s">
        <v>29</v>
      </c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7"/>
      <c r="AE136" s="226"/>
      <c r="AF136" s="226"/>
      <c r="AG136" s="226"/>
      <c r="AH136" s="226"/>
      <c r="AI136" s="226"/>
      <c r="AJ136" s="226"/>
      <c r="AK136" s="226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30"/>
      <c r="AZ136" s="228"/>
      <c r="BA136" s="228"/>
      <c r="BB136" s="228"/>
      <c r="BC136" s="228"/>
      <c r="BD136" s="228"/>
      <c r="BE136" s="228"/>
      <c r="BF136" s="17"/>
      <c r="BG136" s="17"/>
      <c r="BH136" s="119"/>
    </row>
    <row r="137" spans="1:60" ht="12" customHeight="1">
      <c r="A137" s="120"/>
      <c r="B137" s="385"/>
      <c r="C137" s="370" t="s">
        <v>236</v>
      </c>
      <c r="D137" s="370"/>
      <c r="E137" s="371"/>
      <c r="F137" s="347"/>
      <c r="G137" s="341"/>
      <c r="H137" s="368" t="s">
        <v>50</v>
      </c>
      <c r="I137" s="58" t="s">
        <v>15</v>
      </c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7"/>
      <c r="AE137" s="226"/>
      <c r="AF137" s="226"/>
      <c r="AG137" s="226"/>
      <c r="AH137" s="226" t="s">
        <v>15</v>
      </c>
      <c r="AI137" s="226"/>
      <c r="AJ137" s="226"/>
      <c r="AK137" s="226"/>
      <c r="AL137" s="228"/>
      <c r="AM137" s="228"/>
      <c r="AN137" s="228"/>
      <c r="AO137" s="228"/>
      <c r="AP137" s="229"/>
      <c r="AQ137" s="228"/>
      <c r="AR137" s="228"/>
      <c r="AS137" s="228"/>
      <c r="AT137" s="228"/>
      <c r="AU137" s="228"/>
      <c r="AV137" s="228"/>
      <c r="AW137" s="228"/>
      <c r="AX137" s="228"/>
      <c r="AY137" s="228"/>
      <c r="AZ137" s="228"/>
      <c r="BA137" s="228"/>
      <c r="BB137" s="228"/>
      <c r="BC137" s="228"/>
      <c r="BD137" s="228"/>
      <c r="BE137" s="228"/>
      <c r="BF137" s="17"/>
      <c r="BG137" s="17"/>
      <c r="BH137" s="119"/>
    </row>
    <row r="138" spans="1:60" ht="12" customHeight="1">
      <c r="A138" s="120"/>
      <c r="B138" s="385"/>
      <c r="C138" s="372"/>
      <c r="D138" s="372"/>
      <c r="E138" s="373"/>
      <c r="F138" s="348"/>
      <c r="G138" s="342"/>
      <c r="H138" s="369"/>
      <c r="I138" s="56" t="s">
        <v>29</v>
      </c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7"/>
      <c r="AE138" s="226"/>
      <c r="AF138" s="226"/>
      <c r="AG138" s="226"/>
      <c r="AH138" s="226"/>
      <c r="AI138" s="226"/>
      <c r="AJ138" s="226"/>
      <c r="AK138" s="226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8"/>
      <c r="BB138" s="228"/>
      <c r="BC138" s="228"/>
      <c r="BD138" s="228"/>
      <c r="BE138" s="228"/>
      <c r="BF138" s="17"/>
      <c r="BG138" s="17"/>
      <c r="BH138" s="119"/>
    </row>
    <row r="139" spans="1:60" ht="12" customHeight="1">
      <c r="A139" s="120"/>
      <c r="B139" s="385"/>
      <c r="C139" s="381" t="s">
        <v>237</v>
      </c>
      <c r="D139" s="381"/>
      <c r="E139" s="382"/>
      <c r="F139" s="343"/>
      <c r="G139" s="341"/>
      <c r="H139" s="368" t="s">
        <v>50</v>
      </c>
      <c r="I139" s="58" t="s">
        <v>15</v>
      </c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7"/>
      <c r="AE139" s="226"/>
      <c r="AF139" s="226"/>
      <c r="AG139" s="226"/>
      <c r="AH139" s="226"/>
      <c r="AI139" s="226"/>
      <c r="AJ139" s="226"/>
      <c r="AK139" s="226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 t="s">
        <v>15</v>
      </c>
      <c r="AV139" s="228"/>
      <c r="AW139" s="228"/>
      <c r="AX139" s="228"/>
      <c r="AY139" s="229"/>
      <c r="AZ139" s="228"/>
      <c r="BA139" s="228"/>
      <c r="BB139" s="228"/>
      <c r="BC139" s="228"/>
      <c r="BD139" s="228"/>
      <c r="BE139" s="228"/>
      <c r="BF139" s="17"/>
      <c r="BG139" s="17"/>
      <c r="BH139" s="119"/>
    </row>
    <row r="140" spans="1:60" ht="12" customHeight="1">
      <c r="A140" s="120"/>
      <c r="B140" s="385"/>
      <c r="C140" s="372"/>
      <c r="D140" s="372"/>
      <c r="E140" s="373"/>
      <c r="F140" s="344"/>
      <c r="G140" s="342"/>
      <c r="H140" s="369"/>
      <c r="I140" s="56" t="s">
        <v>29</v>
      </c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7"/>
      <c r="AE140" s="226"/>
      <c r="AF140" s="226"/>
      <c r="AG140" s="226"/>
      <c r="AH140" s="226"/>
      <c r="AI140" s="226"/>
      <c r="AJ140" s="226"/>
      <c r="AK140" s="226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228"/>
      <c r="AX140" s="228"/>
      <c r="AY140" s="228"/>
      <c r="AZ140" s="228"/>
      <c r="BA140" s="228"/>
      <c r="BB140" s="228"/>
      <c r="BC140" s="228"/>
      <c r="BD140" s="228"/>
      <c r="BE140" s="228"/>
      <c r="BF140" s="17"/>
      <c r="BG140" s="17"/>
      <c r="BH140" s="119"/>
    </row>
    <row r="141" spans="1:60" ht="12" customHeight="1">
      <c r="A141" s="120"/>
      <c r="B141" s="385"/>
      <c r="C141" s="381" t="s">
        <v>143</v>
      </c>
      <c r="D141" s="381"/>
      <c r="E141" s="382"/>
      <c r="F141" s="343"/>
      <c r="G141" s="343"/>
      <c r="H141" s="368" t="s">
        <v>50</v>
      </c>
      <c r="I141" s="57" t="s">
        <v>15</v>
      </c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7"/>
      <c r="AE141" s="226"/>
      <c r="AF141" s="226"/>
      <c r="AG141" s="226"/>
      <c r="AH141" s="226"/>
      <c r="AI141" s="226"/>
      <c r="AJ141" s="226"/>
      <c r="AK141" s="226"/>
      <c r="AL141" s="228"/>
      <c r="AM141" s="228"/>
      <c r="AN141" s="228"/>
      <c r="AO141" s="228"/>
      <c r="AP141" s="228"/>
      <c r="AQ141" s="229"/>
      <c r="AR141" s="228"/>
      <c r="AS141" s="228"/>
      <c r="AT141" s="228"/>
      <c r="AU141" s="228"/>
      <c r="AV141" s="228" t="s">
        <v>15</v>
      </c>
      <c r="AW141" s="228"/>
      <c r="AX141" s="228"/>
      <c r="AY141" s="228"/>
      <c r="AZ141" s="228"/>
      <c r="BA141" s="228"/>
      <c r="BB141" s="228"/>
      <c r="BC141" s="228"/>
      <c r="BD141" s="228"/>
      <c r="BE141" s="228"/>
      <c r="BF141" s="17"/>
      <c r="BG141" s="17"/>
      <c r="BH141" s="119"/>
    </row>
    <row r="142" spans="1:60" ht="9.75" customHeight="1">
      <c r="A142" s="120"/>
      <c r="B142" s="385"/>
      <c r="C142" s="372"/>
      <c r="D142" s="372"/>
      <c r="E142" s="373"/>
      <c r="F142" s="344"/>
      <c r="G142" s="344"/>
      <c r="H142" s="369"/>
      <c r="I142" s="55" t="s">
        <v>29</v>
      </c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7"/>
      <c r="AE142" s="226"/>
      <c r="AF142" s="226"/>
      <c r="AG142" s="226"/>
      <c r="AH142" s="226"/>
      <c r="AI142" s="226"/>
      <c r="AJ142" s="226"/>
      <c r="AK142" s="226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  <c r="AY142" s="228"/>
      <c r="AZ142" s="228"/>
      <c r="BA142" s="228"/>
      <c r="BB142" s="228"/>
      <c r="BC142" s="228"/>
      <c r="BD142" s="228"/>
      <c r="BE142" s="228"/>
      <c r="BF142" s="17"/>
      <c r="BG142" s="17"/>
      <c r="BH142" s="119"/>
    </row>
    <row r="143" spans="1:60" ht="12" customHeight="1">
      <c r="A143" s="120"/>
      <c r="B143" s="385"/>
      <c r="C143" s="381" t="s">
        <v>144</v>
      </c>
      <c r="D143" s="381"/>
      <c r="E143" s="382"/>
      <c r="F143" s="343"/>
      <c r="G143" s="343"/>
      <c r="H143" s="363" t="s">
        <v>50</v>
      </c>
      <c r="I143" s="57" t="s">
        <v>15</v>
      </c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7"/>
      <c r="AE143" s="226"/>
      <c r="AF143" s="226"/>
      <c r="AG143" s="226"/>
      <c r="AH143" s="226"/>
      <c r="AI143" s="226"/>
      <c r="AJ143" s="226"/>
      <c r="AK143" s="226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9"/>
      <c r="AY143" s="228"/>
      <c r="AZ143" s="228" t="s">
        <v>15</v>
      </c>
      <c r="BA143" s="228"/>
      <c r="BB143" s="228"/>
      <c r="BC143" s="228"/>
      <c r="BD143" s="228"/>
      <c r="BE143" s="228"/>
      <c r="BF143" s="65"/>
      <c r="BG143" s="17"/>
      <c r="BH143" s="119"/>
    </row>
    <row r="144" spans="1:60" ht="12" customHeight="1">
      <c r="A144" s="120"/>
      <c r="B144" s="385"/>
      <c r="C144" s="386"/>
      <c r="D144" s="386"/>
      <c r="E144" s="387"/>
      <c r="F144" s="344"/>
      <c r="G144" s="344"/>
      <c r="H144" s="364"/>
      <c r="I144" s="55" t="s">
        <v>29</v>
      </c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7"/>
      <c r="AE144" s="226"/>
      <c r="AF144" s="226"/>
      <c r="AG144" s="226"/>
      <c r="AH144" s="226"/>
      <c r="AI144" s="226"/>
      <c r="AJ144" s="226"/>
      <c r="AK144" s="226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  <c r="AY144" s="228"/>
      <c r="AZ144" s="228"/>
      <c r="BA144" s="228"/>
      <c r="BB144" s="228"/>
      <c r="BC144" s="228"/>
      <c r="BD144" s="228"/>
      <c r="BE144" s="228"/>
      <c r="BF144" s="65"/>
      <c r="BG144" s="17"/>
      <c r="BH144" s="119"/>
    </row>
    <row r="145" spans="1:60" ht="12" customHeight="1">
      <c r="A145" s="120"/>
      <c r="B145" s="385"/>
      <c r="C145" s="361" t="s">
        <v>238</v>
      </c>
      <c r="D145" s="362"/>
      <c r="E145" s="362"/>
      <c r="F145" s="343" t="s">
        <v>242</v>
      </c>
      <c r="G145" s="343"/>
      <c r="H145" s="363" t="s">
        <v>50</v>
      </c>
      <c r="I145" s="18" t="s">
        <v>15</v>
      </c>
      <c r="J145" s="226"/>
      <c r="K145" s="226"/>
      <c r="L145" s="226"/>
      <c r="M145" s="226" t="s">
        <v>15</v>
      </c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7"/>
      <c r="AE145" s="226"/>
      <c r="AF145" s="226"/>
      <c r="AG145" s="226"/>
      <c r="AH145" s="226"/>
      <c r="AI145" s="226"/>
      <c r="AJ145" s="226"/>
      <c r="AK145" s="226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  <c r="AY145" s="228"/>
      <c r="AZ145" s="228"/>
      <c r="BA145" s="228"/>
      <c r="BB145" s="228"/>
      <c r="BC145" s="229"/>
      <c r="BD145" s="228"/>
      <c r="BE145" s="228"/>
      <c r="BF145" s="65"/>
      <c r="BG145" s="17"/>
      <c r="BH145" s="119"/>
    </row>
    <row r="146" spans="1:60" ht="12">
      <c r="A146" s="120"/>
      <c r="B146" s="385"/>
      <c r="C146" s="361"/>
      <c r="D146" s="362"/>
      <c r="E146" s="362"/>
      <c r="F146" s="344"/>
      <c r="G146" s="344"/>
      <c r="H146" s="364"/>
      <c r="I146" s="21" t="s">
        <v>29</v>
      </c>
      <c r="J146" s="226"/>
      <c r="K146" s="226"/>
      <c r="L146" s="226"/>
      <c r="M146" s="226" t="s">
        <v>29</v>
      </c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7"/>
      <c r="AE146" s="226"/>
      <c r="AF146" s="226"/>
      <c r="AG146" s="226"/>
      <c r="AH146" s="226"/>
      <c r="AI146" s="226"/>
      <c r="AJ146" s="226"/>
      <c r="AK146" s="226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8"/>
      <c r="AZ146" s="228"/>
      <c r="BA146" s="228"/>
      <c r="BB146" s="228"/>
      <c r="BC146" s="228"/>
      <c r="BD146" s="228"/>
      <c r="BE146" s="228"/>
      <c r="BF146" s="65"/>
      <c r="BG146" s="17"/>
      <c r="BH146" s="119"/>
    </row>
    <row r="147" spans="1:60" ht="14.25" customHeight="1">
      <c r="A147" s="120"/>
      <c r="B147" s="4"/>
      <c r="C147" s="358" t="s">
        <v>99</v>
      </c>
      <c r="D147" s="359"/>
      <c r="E147" s="359"/>
      <c r="F147" s="359"/>
      <c r="G147" s="359"/>
      <c r="H147" s="359"/>
      <c r="I147" s="360"/>
      <c r="J147" s="19">
        <f>COUNTIF(J12:J146,"P")</f>
        <v>0</v>
      </c>
      <c r="K147" s="19">
        <f aca="true" t="shared" si="0" ref="K147:BE147">COUNTIF(K33:K146,"P")</f>
        <v>0</v>
      </c>
      <c r="L147" s="19">
        <f t="shared" si="0"/>
        <v>0</v>
      </c>
      <c r="M147" s="19">
        <f t="shared" si="0"/>
        <v>7</v>
      </c>
      <c r="N147" s="19">
        <f t="shared" si="0"/>
        <v>1</v>
      </c>
      <c r="O147" s="19">
        <f t="shared" si="0"/>
        <v>2</v>
      </c>
      <c r="P147" s="19">
        <f t="shared" si="0"/>
        <v>1</v>
      </c>
      <c r="Q147" s="19">
        <f t="shared" si="0"/>
        <v>5</v>
      </c>
      <c r="R147" s="19">
        <f t="shared" si="0"/>
        <v>1</v>
      </c>
      <c r="S147" s="19">
        <f t="shared" si="0"/>
        <v>3</v>
      </c>
      <c r="T147" s="19">
        <f t="shared" si="0"/>
        <v>3</v>
      </c>
      <c r="U147" s="19">
        <f t="shared" si="0"/>
        <v>16</v>
      </c>
      <c r="V147" s="19">
        <f t="shared" si="0"/>
        <v>1</v>
      </c>
      <c r="W147" s="19">
        <f t="shared" si="0"/>
        <v>2</v>
      </c>
      <c r="X147" s="19">
        <f t="shared" si="0"/>
        <v>2</v>
      </c>
      <c r="Y147" s="19">
        <f t="shared" si="0"/>
        <v>4</v>
      </c>
      <c r="Z147" s="19">
        <f t="shared" si="0"/>
        <v>0</v>
      </c>
      <c r="AA147" s="19">
        <f t="shared" si="0"/>
        <v>5</v>
      </c>
      <c r="AB147" s="19">
        <f t="shared" si="0"/>
        <v>2</v>
      </c>
      <c r="AC147" s="19">
        <f t="shared" si="0"/>
        <v>5</v>
      </c>
      <c r="AD147" s="20">
        <f t="shared" si="0"/>
        <v>1</v>
      </c>
      <c r="AE147" s="19">
        <f t="shared" si="0"/>
        <v>1</v>
      </c>
      <c r="AF147" s="19">
        <f t="shared" si="0"/>
        <v>4</v>
      </c>
      <c r="AG147" s="19">
        <f t="shared" si="0"/>
        <v>4</v>
      </c>
      <c r="AH147" s="64">
        <f t="shared" si="0"/>
        <v>1</v>
      </c>
      <c r="AI147" s="64">
        <f t="shared" si="0"/>
        <v>2</v>
      </c>
      <c r="AJ147" s="64">
        <f t="shared" si="0"/>
        <v>1</v>
      </c>
      <c r="AK147" s="64">
        <f t="shared" si="0"/>
        <v>4</v>
      </c>
      <c r="AL147" s="59">
        <f t="shared" si="0"/>
        <v>1</v>
      </c>
      <c r="AM147" s="59">
        <f t="shared" si="0"/>
        <v>3</v>
      </c>
      <c r="AN147" s="59">
        <f t="shared" si="0"/>
        <v>1</v>
      </c>
      <c r="AO147" s="59">
        <f t="shared" si="0"/>
        <v>3</v>
      </c>
      <c r="AP147" s="59">
        <f t="shared" si="0"/>
        <v>3</v>
      </c>
      <c r="AQ147" s="59">
        <f t="shared" si="0"/>
        <v>1</v>
      </c>
      <c r="AR147" s="59">
        <f t="shared" si="0"/>
        <v>5</v>
      </c>
      <c r="AS147" s="59">
        <f t="shared" si="0"/>
        <v>2</v>
      </c>
      <c r="AT147" s="59">
        <f t="shared" si="0"/>
        <v>2</v>
      </c>
      <c r="AU147" s="59">
        <f t="shared" si="0"/>
        <v>2</v>
      </c>
      <c r="AV147" s="59">
        <f t="shared" si="0"/>
        <v>3</v>
      </c>
      <c r="AW147" s="59">
        <f t="shared" si="0"/>
        <v>2</v>
      </c>
      <c r="AX147" s="59">
        <f t="shared" si="0"/>
        <v>1</v>
      </c>
      <c r="AY147" s="59">
        <f t="shared" si="0"/>
        <v>2</v>
      </c>
      <c r="AZ147" s="59">
        <f t="shared" si="0"/>
        <v>3</v>
      </c>
      <c r="BA147" s="59">
        <f t="shared" si="0"/>
        <v>3</v>
      </c>
      <c r="BB147" s="59">
        <f t="shared" si="0"/>
        <v>1</v>
      </c>
      <c r="BC147" s="59">
        <f t="shared" si="0"/>
        <v>1</v>
      </c>
      <c r="BD147" s="59">
        <f t="shared" si="0"/>
        <v>2</v>
      </c>
      <c r="BE147" s="59">
        <f t="shared" si="0"/>
        <v>2</v>
      </c>
      <c r="BF147" s="65"/>
      <c r="BG147" s="17"/>
      <c r="BH147" s="119"/>
    </row>
    <row r="148" spans="1:60" ht="12">
      <c r="A148" s="120"/>
      <c r="B148" s="4"/>
      <c r="C148" s="358" t="s">
        <v>100</v>
      </c>
      <c r="D148" s="359"/>
      <c r="E148" s="359"/>
      <c r="F148" s="359"/>
      <c r="G148" s="359"/>
      <c r="H148" s="359"/>
      <c r="I148" s="360"/>
      <c r="J148" s="19">
        <f>COUNTIF(J12:J146,"E")</f>
        <v>0</v>
      </c>
      <c r="K148" s="19">
        <f aca="true" t="shared" si="1" ref="K148:BE148">COUNTIF(K33:K146,"E")</f>
        <v>0</v>
      </c>
      <c r="L148" s="19">
        <f t="shared" si="1"/>
        <v>0</v>
      </c>
      <c r="M148" s="19">
        <f t="shared" si="1"/>
        <v>5</v>
      </c>
      <c r="N148" s="19">
        <f t="shared" si="1"/>
        <v>0</v>
      </c>
      <c r="O148" s="19">
        <f t="shared" si="1"/>
        <v>0</v>
      </c>
      <c r="P148" s="19">
        <f t="shared" si="1"/>
        <v>0</v>
      </c>
      <c r="Q148" s="19">
        <f t="shared" si="1"/>
        <v>0</v>
      </c>
      <c r="R148" s="19">
        <f t="shared" si="1"/>
        <v>0</v>
      </c>
      <c r="S148" s="19">
        <f t="shared" si="1"/>
        <v>0</v>
      </c>
      <c r="T148" s="19">
        <f t="shared" si="1"/>
        <v>0</v>
      </c>
      <c r="U148" s="19">
        <f t="shared" si="1"/>
        <v>0</v>
      </c>
      <c r="V148" s="19">
        <f t="shared" si="1"/>
        <v>0</v>
      </c>
      <c r="W148" s="19">
        <f t="shared" si="1"/>
        <v>0</v>
      </c>
      <c r="X148" s="19">
        <f t="shared" si="1"/>
        <v>0</v>
      </c>
      <c r="Y148" s="19">
        <f t="shared" si="1"/>
        <v>0</v>
      </c>
      <c r="Z148" s="19">
        <f t="shared" si="1"/>
        <v>0</v>
      </c>
      <c r="AA148" s="19">
        <f t="shared" si="1"/>
        <v>0</v>
      </c>
      <c r="AB148" s="19">
        <f t="shared" si="1"/>
        <v>0</v>
      </c>
      <c r="AC148" s="19">
        <f t="shared" si="1"/>
        <v>0</v>
      </c>
      <c r="AD148" s="20">
        <f t="shared" si="1"/>
        <v>0</v>
      </c>
      <c r="AE148" s="19">
        <f t="shared" si="1"/>
        <v>0</v>
      </c>
      <c r="AF148" s="19">
        <f t="shared" si="1"/>
        <v>0</v>
      </c>
      <c r="AG148" s="19">
        <f t="shared" si="1"/>
        <v>0</v>
      </c>
      <c r="AH148" s="64">
        <f t="shared" si="1"/>
        <v>0</v>
      </c>
      <c r="AI148" s="64">
        <f t="shared" si="1"/>
        <v>0</v>
      </c>
      <c r="AJ148" s="64">
        <f t="shared" si="1"/>
        <v>0</v>
      </c>
      <c r="AK148" s="64">
        <f t="shared" si="1"/>
        <v>0</v>
      </c>
      <c r="AL148" s="59">
        <f t="shared" si="1"/>
        <v>0</v>
      </c>
      <c r="AM148" s="59">
        <f t="shared" si="1"/>
        <v>0</v>
      </c>
      <c r="AN148" s="59">
        <f t="shared" si="1"/>
        <v>0</v>
      </c>
      <c r="AO148" s="59">
        <f t="shared" si="1"/>
        <v>0</v>
      </c>
      <c r="AP148" s="59">
        <f t="shared" si="1"/>
        <v>0</v>
      </c>
      <c r="AQ148" s="59">
        <f t="shared" si="1"/>
        <v>0</v>
      </c>
      <c r="AR148" s="59">
        <f t="shared" si="1"/>
        <v>0</v>
      </c>
      <c r="AS148" s="59">
        <f t="shared" si="1"/>
        <v>0</v>
      </c>
      <c r="AT148" s="59">
        <f t="shared" si="1"/>
        <v>0</v>
      </c>
      <c r="AU148" s="59">
        <f t="shared" si="1"/>
        <v>0</v>
      </c>
      <c r="AV148" s="59">
        <f t="shared" si="1"/>
        <v>0</v>
      </c>
      <c r="AW148" s="59">
        <f t="shared" si="1"/>
        <v>0</v>
      </c>
      <c r="AX148" s="59">
        <f t="shared" si="1"/>
        <v>0</v>
      </c>
      <c r="AY148" s="59">
        <f t="shared" si="1"/>
        <v>0</v>
      </c>
      <c r="AZ148" s="59">
        <f t="shared" si="1"/>
        <v>0</v>
      </c>
      <c r="BA148" s="59">
        <f t="shared" si="1"/>
        <v>0</v>
      </c>
      <c r="BB148" s="59">
        <f t="shared" si="1"/>
        <v>0</v>
      </c>
      <c r="BC148" s="59">
        <f t="shared" si="1"/>
        <v>0</v>
      </c>
      <c r="BD148" s="59">
        <f t="shared" si="1"/>
        <v>0</v>
      </c>
      <c r="BE148" s="59">
        <f t="shared" si="1"/>
        <v>0</v>
      </c>
      <c r="BF148" s="65"/>
      <c r="BG148" s="17"/>
      <c r="BH148" s="119"/>
    </row>
    <row r="149" spans="1:60" ht="12">
      <c r="A149" s="120"/>
      <c r="B149" s="4"/>
      <c r="C149" s="358" t="s">
        <v>101</v>
      </c>
      <c r="D149" s="359"/>
      <c r="E149" s="359"/>
      <c r="F149" s="359"/>
      <c r="G149" s="359"/>
      <c r="H149" s="359"/>
      <c r="I149" s="360"/>
      <c r="J149" s="365">
        <f>_xlfn.IFERROR((J148+K148+L148+M148)/(J147+K147+L147+M147)," ")</f>
        <v>0.7142857142857143</v>
      </c>
      <c r="K149" s="366"/>
      <c r="L149" s="366"/>
      <c r="M149" s="367"/>
      <c r="N149" s="365">
        <f>_xlfn.IFERROR((N148+O148+P148+Q148)/(N147+O147+P147+Q147)," ")</f>
        <v>0</v>
      </c>
      <c r="O149" s="366"/>
      <c r="P149" s="366"/>
      <c r="Q149" s="367"/>
      <c r="R149" s="365">
        <f>_xlfn.IFERROR((R148+S148+T148+U148)/(R147+S147+T147+U147)," ")</f>
        <v>0</v>
      </c>
      <c r="S149" s="366"/>
      <c r="T149" s="366"/>
      <c r="U149" s="367"/>
      <c r="V149" s="365">
        <f>_xlfn.IFERROR((V148+W148+X148+Y148)/(V147+W147+X147+Y147)," ")</f>
        <v>0</v>
      </c>
      <c r="W149" s="366"/>
      <c r="X149" s="366"/>
      <c r="Y149" s="367"/>
      <c r="Z149" s="365">
        <f>_xlfn.IFERROR((Z148+AA148+AB148+AC148)/(Z147+AA147+AB147+AC147)," ")</f>
        <v>0</v>
      </c>
      <c r="AA149" s="366"/>
      <c r="AB149" s="366"/>
      <c r="AC149" s="367"/>
      <c r="AD149" s="365">
        <f>_xlfn.IFERROR((AD148+AE148+AF148+AG148)/(AD147+AE147+AF147+AG147)," ")</f>
        <v>0</v>
      </c>
      <c r="AE149" s="366"/>
      <c r="AF149" s="366"/>
      <c r="AG149" s="367"/>
      <c r="AH149" s="377">
        <f>_xlfn.IFERROR((AH148+AI148+AJ148+AK148)/(AH147+AI147+AJ147+AK147)," ")</f>
        <v>0</v>
      </c>
      <c r="AI149" s="378"/>
      <c r="AJ149" s="378"/>
      <c r="AK149" s="379"/>
      <c r="AL149" s="374">
        <f>_xlfn.IFERROR((AL148+AM148+AN148+AO148)/(AL147+AM147+AN147+AO147)," ")</f>
        <v>0</v>
      </c>
      <c r="AM149" s="375"/>
      <c r="AN149" s="375"/>
      <c r="AO149" s="376"/>
      <c r="AP149" s="374">
        <f>_xlfn.IFERROR((AP148+AQ148+AR148+AS148)/(AP147+AQ147+AR147+AS147)," ")</f>
        <v>0</v>
      </c>
      <c r="AQ149" s="375"/>
      <c r="AR149" s="375"/>
      <c r="AS149" s="376"/>
      <c r="AT149" s="374">
        <f>_xlfn.IFERROR((AT148+AU148+AV148+AW148)/(AT147+AU147+AV147+AW147)," ")</f>
        <v>0</v>
      </c>
      <c r="AU149" s="375"/>
      <c r="AV149" s="375"/>
      <c r="AW149" s="376"/>
      <c r="AX149" s="374">
        <f>_xlfn.IFERROR((AX148+AY148+AZ148+BA148)/(AX147+AY147+AZ147+BA147)," ")</f>
        <v>0</v>
      </c>
      <c r="AY149" s="375"/>
      <c r="AZ149" s="375"/>
      <c r="BA149" s="376"/>
      <c r="BB149" s="374">
        <f>_xlfn.IFERROR((BB148+BC148+BD148+BE148)/(BB147+BC147+BD147+BE147)," ")</f>
        <v>0</v>
      </c>
      <c r="BC149" s="375"/>
      <c r="BD149" s="375"/>
      <c r="BE149" s="376"/>
      <c r="BF149" s="65"/>
      <c r="BG149" s="17"/>
      <c r="BH149" s="119"/>
    </row>
    <row r="150" spans="1:60" ht="12.75" thickBot="1">
      <c r="A150" s="121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6"/>
      <c r="AE150" s="135"/>
      <c r="AF150" s="135"/>
      <c r="AG150" s="135"/>
      <c r="AH150" s="152"/>
      <c r="AI150" s="152"/>
      <c r="AJ150" s="152"/>
      <c r="AK150" s="152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2"/>
      <c r="BG150" s="135"/>
      <c r="BH150" s="137"/>
    </row>
  </sheetData>
  <sheetProtection selectLockedCells="1" selectUnlockedCells="1"/>
  <mergeCells count="319">
    <mergeCell ref="B57:B68"/>
    <mergeCell ref="B69:B84"/>
    <mergeCell ref="B85:B122"/>
    <mergeCell ref="B135:B146"/>
    <mergeCell ref="B123:B134"/>
    <mergeCell ref="F23:F24"/>
    <mergeCell ref="C143:E144"/>
    <mergeCell ref="F131:F132"/>
    <mergeCell ref="C111:E112"/>
    <mergeCell ref="F111:F112"/>
    <mergeCell ref="G145:G146"/>
    <mergeCell ref="H139:H140"/>
    <mergeCell ref="H119:H120"/>
    <mergeCell ref="F139:F140"/>
    <mergeCell ref="B29:B40"/>
    <mergeCell ref="B41:B56"/>
    <mergeCell ref="C139:E140"/>
    <mergeCell ref="C135:E136"/>
    <mergeCell ref="H135:H136"/>
    <mergeCell ref="C141:E142"/>
    <mergeCell ref="H141:H142"/>
    <mergeCell ref="C137:E138"/>
    <mergeCell ref="H137:H138"/>
    <mergeCell ref="BB149:BE149"/>
    <mergeCell ref="AD149:AG149"/>
    <mergeCell ref="AH149:AK149"/>
    <mergeCell ref="AL149:AO149"/>
    <mergeCell ref="AP149:AS149"/>
    <mergeCell ref="AT149:AW149"/>
    <mergeCell ref="AX149:BA149"/>
    <mergeCell ref="C149:I149"/>
    <mergeCell ref="J149:M149"/>
    <mergeCell ref="N149:Q149"/>
    <mergeCell ref="R149:U149"/>
    <mergeCell ref="V149:Y149"/>
    <mergeCell ref="Z149:AC149"/>
    <mergeCell ref="C147:I147"/>
    <mergeCell ref="C148:I148"/>
    <mergeCell ref="C145:E146"/>
    <mergeCell ref="H145:H146"/>
    <mergeCell ref="F135:F136"/>
    <mergeCell ref="G135:G136"/>
    <mergeCell ref="F143:F144"/>
    <mergeCell ref="G143:G144"/>
    <mergeCell ref="H143:H144"/>
    <mergeCell ref="F145:F146"/>
    <mergeCell ref="G131:G132"/>
    <mergeCell ref="H131:H132"/>
    <mergeCell ref="C133:E134"/>
    <mergeCell ref="F133:F134"/>
    <mergeCell ref="G133:G134"/>
    <mergeCell ref="H133:H134"/>
    <mergeCell ref="H125:H126"/>
    <mergeCell ref="F127:F128"/>
    <mergeCell ref="G127:G128"/>
    <mergeCell ref="H127:H128"/>
    <mergeCell ref="C129:E130"/>
    <mergeCell ref="F129:F130"/>
    <mergeCell ref="G129:G130"/>
    <mergeCell ref="H129:H130"/>
    <mergeCell ref="C127:E128"/>
    <mergeCell ref="H121:H122"/>
    <mergeCell ref="F137:F138"/>
    <mergeCell ref="G137:G138"/>
    <mergeCell ref="C123:E124"/>
    <mergeCell ref="F123:F124"/>
    <mergeCell ref="G123:G124"/>
    <mergeCell ref="H123:H124"/>
    <mergeCell ref="C125:E126"/>
    <mergeCell ref="F125:F126"/>
    <mergeCell ref="G125:G126"/>
    <mergeCell ref="G139:G140"/>
    <mergeCell ref="F141:F142"/>
    <mergeCell ref="G141:G142"/>
    <mergeCell ref="C115:E116"/>
    <mergeCell ref="F115:F116"/>
    <mergeCell ref="G115:G116"/>
    <mergeCell ref="C121:E122"/>
    <mergeCell ref="F121:F122"/>
    <mergeCell ref="G121:G122"/>
    <mergeCell ref="C131:E132"/>
    <mergeCell ref="H115:H116"/>
    <mergeCell ref="C117:E118"/>
    <mergeCell ref="F117:F118"/>
    <mergeCell ref="G117:G118"/>
    <mergeCell ref="H117:H118"/>
    <mergeCell ref="C119:E120"/>
    <mergeCell ref="F119:F120"/>
    <mergeCell ref="G119:G120"/>
    <mergeCell ref="C113:E114"/>
    <mergeCell ref="C107:E108"/>
    <mergeCell ref="F107:F108"/>
    <mergeCell ref="G107:G108"/>
    <mergeCell ref="H107:H108"/>
    <mergeCell ref="C109:E110"/>
    <mergeCell ref="F109:F110"/>
    <mergeCell ref="G109:G110"/>
    <mergeCell ref="F105:F106"/>
    <mergeCell ref="G105:G106"/>
    <mergeCell ref="H105:H106"/>
    <mergeCell ref="F113:F114"/>
    <mergeCell ref="G113:G114"/>
    <mergeCell ref="H113:H114"/>
    <mergeCell ref="G111:G112"/>
    <mergeCell ref="H111:H112"/>
    <mergeCell ref="C101:E102"/>
    <mergeCell ref="F101:F102"/>
    <mergeCell ref="G101:G102"/>
    <mergeCell ref="H101:H102"/>
    <mergeCell ref="H109:H110"/>
    <mergeCell ref="C103:E104"/>
    <mergeCell ref="F103:F104"/>
    <mergeCell ref="G103:G104"/>
    <mergeCell ref="H103:H104"/>
    <mergeCell ref="C105:E106"/>
    <mergeCell ref="C97:E98"/>
    <mergeCell ref="F97:F98"/>
    <mergeCell ref="G97:G98"/>
    <mergeCell ref="H97:H98"/>
    <mergeCell ref="C99:E100"/>
    <mergeCell ref="F99:F100"/>
    <mergeCell ref="G99:G100"/>
    <mergeCell ref="H99:H100"/>
    <mergeCell ref="C93:E94"/>
    <mergeCell ref="F93:F94"/>
    <mergeCell ref="G93:G94"/>
    <mergeCell ref="H93:H94"/>
    <mergeCell ref="C95:E96"/>
    <mergeCell ref="F95:F96"/>
    <mergeCell ref="G95:G96"/>
    <mergeCell ref="H95:H96"/>
    <mergeCell ref="C89:E90"/>
    <mergeCell ref="F89:F90"/>
    <mergeCell ref="G89:G90"/>
    <mergeCell ref="H89:H90"/>
    <mergeCell ref="C91:E92"/>
    <mergeCell ref="F91:F92"/>
    <mergeCell ref="G91:G92"/>
    <mergeCell ref="H91:H92"/>
    <mergeCell ref="C85:E86"/>
    <mergeCell ref="F85:F86"/>
    <mergeCell ref="G85:G86"/>
    <mergeCell ref="H85:H86"/>
    <mergeCell ref="C87:E88"/>
    <mergeCell ref="F87:F88"/>
    <mergeCell ref="G87:G88"/>
    <mergeCell ref="H87:H88"/>
    <mergeCell ref="C81:E82"/>
    <mergeCell ref="F81:F82"/>
    <mergeCell ref="G81:G82"/>
    <mergeCell ref="H81:H82"/>
    <mergeCell ref="C83:E84"/>
    <mergeCell ref="F83:F84"/>
    <mergeCell ref="G83:G84"/>
    <mergeCell ref="H83:H84"/>
    <mergeCell ref="F77:F78"/>
    <mergeCell ref="G77:G78"/>
    <mergeCell ref="H77:H78"/>
    <mergeCell ref="C79:E80"/>
    <mergeCell ref="F79:F80"/>
    <mergeCell ref="G79:G80"/>
    <mergeCell ref="H79:H80"/>
    <mergeCell ref="C77:E78"/>
    <mergeCell ref="C73:E74"/>
    <mergeCell ref="F73:F74"/>
    <mergeCell ref="G73:G74"/>
    <mergeCell ref="H73:H74"/>
    <mergeCell ref="C75:E76"/>
    <mergeCell ref="F75:F76"/>
    <mergeCell ref="G75:G76"/>
    <mergeCell ref="H75:H76"/>
    <mergeCell ref="C69:E70"/>
    <mergeCell ref="F69:F70"/>
    <mergeCell ref="G69:G70"/>
    <mergeCell ref="H69:H70"/>
    <mergeCell ref="C71:E72"/>
    <mergeCell ref="F71:F72"/>
    <mergeCell ref="G71:G72"/>
    <mergeCell ref="H71:H72"/>
    <mergeCell ref="C65:E66"/>
    <mergeCell ref="F65:F66"/>
    <mergeCell ref="G65:G66"/>
    <mergeCell ref="H65:H66"/>
    <mergeCell ref="C67:E68"/>
    <mergeCell ref="F67:F68"/>
    <mergeCell ref="G67:G68"/>
    <mergeCell ref="H67:H68"/>
    <mergeCell ref="F61:F62"/>
    <mergeCell ref="G61:G62"/>
    <mergeCell ref="H61:H62"/>
    <mergeCell ref="C63:E64"/>
    <mergeCell ref="F63:F64"/>
    <mergeCell ref="G63:G64"/>
    <mergeCell ref="H63:H64"/>
    <mergeCell ref="C61:E62"/>
    <mergeCell ref="C57:E58"/>
    <mergeCell ref="F57:F58"/>
    <mergeCell ref="G57:G58"/>
    <mergeCell ref="H57:H58"/>
    <mergeCell ref="C59:E60"/>
    <mergeCell ref="F59:F60"/>
    <mergeCell ref="G59:G60"/>
    <mergeCell ref="H59:H60"/>
    <mergeCell ref="F53:F54"/>
    <mergeCell ref="G53:G54"/>
    <mergeCell ref="H53:H54"/>
    <mergeCell ref="C55:E56"/>
    <mergeCell ref="F55:F56"/>
    <mergeCell ref="H55:H56"/>
    <mergeCell ref="C53:E54"/>
    <mergeCell ref="C49:E50"/>
    <mergeCell ref="F49:F50"/>
    <mergeCell ref="G49:G50"/>
    <mergeCell ref="H49:H50"/>
    <mergeCell ref="C51:E52"/>
    <mergeCell ref="F51:F52"/>
    <mergeCell ref="G51:G52"/>
    <mergeCell ref="H51:H52"/>
    <mergeCell ref="C45:E46"/>
    <mergeCell ref="F45:F46"/>
    <mergeCell ref="G45:G46"/>
    <mergeCell ref="H45:H46"/>
    <mergeCell ref="C47:E48"/>
    <mergeCell ref="F47:F48"/>
    <mergeCell ref="G47:G48"/>
    <mergeCell ref="H47:H48"/>
    <mergeCell ref="F41:F42"/>
    <mergeCell ref="G41:G42"/>
    <mergeCell ref="H41:H42"/>
    <mergeCell ref="C43:E44"/>
    <mergeCell ref="F43:F44"/>
    <mergeCell ref="G43:G44"/>
    <mergeCell ref="H43:H44"/>
    <mergeCell ref="C41:E42"/>
    <mergeCell ref="C37:E38"/>
    <mergeCell ref="F37:F38"/>
    <mergeCell ref="G37:G38"/>
    <mergeCell ref="H37:H38"/>
    <mergeCell ref="C39:E40"/>
    <mergeCell ref="F39:F40"/>
    <mergeCell ref="G39:G40"/>
    <mergeCell ref="H39:H40"/>
    <mergeCell ref="F33:F34"/>
    <mergeCell ref="G33:G34"/>
    <mergeCell ref="H33:H34"/>
    <mergeCell ref="C35:E36"/>
    <mergeCell ref="F35:F36"/>
    <mergeCell ref="G35:G36"/>
    <mergeCell ref="H35:H36"/>
    <mergeCell ref="C33:E34"/>
    <mergeCell ref="C29:E30"/>
    <mergeCell ref="F29:F30"/>
    <mergeCell ref="G29:G30"/>
    <mergeCell ref="H29:H30"/>
    <mergeCell ref="C31:E32"/>
    <mergeCell ref="F31:F32"/>
    <mergeCell ref="G31:G32"/>
    <mergeCell ref="H31:H32"/>
    <mergeCell ref="C27:E28"/>
    <mergeCell ref="F27:F28"/>
    <mergeCell ref="G27:G28"/>
    <mergeCell ref="H27:H28"/>
    <mergeCell ref="C23:E24"/>
    <mergeCell ref="H23:H24"/>
    <mergeCell ref="C25:E26"/>
    <mergeCell ref="F25:F26"/>
    <mergeCell ref="G25:G26"/>
    <mergeCell ref="H25:H26"/>
    <mergeCell ref="C19:E20"/>
    <mergeCell ref="F19:F20"/>
    <mergeCell ref="G19:G20"/>
    <mergeCell ref="H19:H20"/>
    <mergeCell ref="C21:E22"/>
    <mergeCell ref="F21:F22"/>
    <mergeCell ref="G21:G22"/>
    <mergeCell ref="H21:H22"/>
    <mergeCell ref="F15:F16"/>
    <mergeCell ref="G15:G16"/>
    <mergeCell ref="H15:H16"/>
    <mergeCell ref="C17:E18"/>
    <mergeCell ref="F17:F18"/>
    <mergeCell ref="G17:G18"/>
    <mergeCell ref="H17:H18"/>
    <mergeCell ref="AP11:AS11"/>
    <mergeCell ref="AT11:AW11"/>
    <mergeCell ref="AX11:BA11"/>
    <mergeCell ref="BB11:BE11"/>
    <mergeCell ref="B13:B28"/>
    <mergeCell ref="C13:E14"/>
    <mergeCell ref="F13:F14"/>
    <mergeCell ref="G13:G14"/>
    <mergeCell ref="H13:H14"/>
    <mergeCell ref="C15:E16"/>
    <mergeCell ref="R11:U11"/>
    <mergeCell ref="V11:Y11"/>
    <mergeCell ref="Z11:AC11"/>
    <mergeCell ref="AD11:AG11"/>
    <mergeCell ref="AH11:AK11"/>
    <mergeCell ref="AL11:AO11"/>
    <mergeCell ref="BD2:BG2"/>
    <mergeCell ref="BD3:BG3"/>
    <mergeCell ref="B9:E9"/>
    <mergeCell ref="F9:BE9"/>
    <mergeCell ref="B11:E12"/>
    <mergeCell ref="F11:F12"/>
    <mergeCell ref="G11:G12"/>
    <mergeCell ref="H11:H12"/>
    <mergeCell ref="J11:M11"/>
    <mergeCell ref="N11:Q11"/>
    <mergeCell ref="BD4:BG4"/>
    <mergeCell ref="AZ2:BC2"/>
    <mergeCell ref="AZ3:BC3"/>
    <mergeCell ref="AZ4:BC4"/>
    <mergeCell ref="AZ5:BG5"/>
    <mergeCell ref="B7:E7"/>
    <mergeCell ref="F7:BE7"/>
    <mergeCell ref="B2:D5"/>
    <mergeCell ref="E2:AY2"/>
    <mergeCell ref="E3:AY5"/>
  </mergeCells>
  <conditionalFormatting sqref="J51:BE74 J99:BE135 J136:AX136 AZ136:BE136 AY137 J13:BE48">
    <cfRule type="cellIs" priority="1" dxfId="49" operator="equal" stopIfTrue="1">
      <formula>"A"</formula>
    </cfRule>
    <cfRule type="cellIs" priority="2" dxfId="50" operator="equal" stopIfTrue="1">
      <formula>"E"</formula>
    </cfRule>
    <cfRule type="cellIs" priority="3" dxfId="51" operator="equal" stopIfTrue="1">
      <formula>"P"</formula>
    </cfRule>
  </conditionalFormatting>
  <conditionalFormatting sqref="J49:BE50">
    <cfRule type="cellIs" priority="4" dxfId="49" operator="equal" stopIfTrue="1">
      <formula>"A"</formula>
    </cfRule>
    <cfRule type="cellIs" priority="5" dxfId="50" operator="equal" stopIfTrue="1">
      <formula>"E"</formula>
    </cfRule>
    <cfRule type="cellIs" priority="6" dxfId="51" operator="equal" stopIfTrue="1">
      <formula>"P"</formula>
    </cfRule>
  </conditionalFormatting>
  <conditionalFormatting sqref="J75:BE86">
    <cfRule type="cellIs" priority="10" dxfId="49" operator="equal" stopIfTrue="1">
      <formula>"A"</formula>
    </cfRule>
    <cfRule type="cellIs" priority="11" dxfId="50" operator="equal" stopIfTrue="1">
      <formula>"E"</formula>
    </cfRule>
    <cfRule type="cellIs" priority="12" dxfId="51" operator="equal" stopIfTrue="1">
      <formula>"P"</formula>
    </cfRule>
  </conditionalFormatting>
  <conditionalFormatting sqref="J89:BE90">
    <cfRule type="cellIs" priority="13" dxfId="49" operator="equal" stopIfTrue="1">
      <formula>"A"</formula>
    </cfRule>
    <cfRule type="cellIs" priority="14" dxfId="50" operator="equal" stopIfTrue="1">
      <formula>"E"</formula>
    </cfRule>
    <cfRule type="cellIs" priority="15" dxfId="51" operator="equal" stopIfTrue="1">
      <formula>"P"</formula>
    </cfRule>
  </conditionalFormatting>
  <conditionalFormatting sqref="J87:BE88">
    <cfRule type="cellIs" priority="16" dxfId="49" operator="equal" stopIfTrue="1">
      <formula>"A"</formula>
    </cfRule>
    <cfRule type="cellIs" priority="17" dxfId="50" operator="equal" stopIfTrue="1">
      <formula>"E"</formula>
    </cfRule>
    <cfRule type="cellIs" priority="18" dxfId="51" operator="equal" stopIfTrue="1">
      <formula>"P"</formula>
    </cfRule>
  </conditionalFormatting>
  <conditionalFormatting sqref="J91:BE92">
    <cfRule type="cellIs" priority="19" dxfId="49" operator="equal" stopIfTrue="1">
      <formula>"A"</formula>
    </cfRule>
    <cfRule type="cellIs" priority="20" dxfId="50" operator="equal" stopIfTrue="1">
      <formula>"E"</formula>
    </cfRule>
    <cfRule type="cellIs" priority="21" dxfId="51" operator="equal" stopIfTrue="1">
      <formula>"P"</formula>
    </cfRule>
  </conditionalFormatting>
  <conditionalFormatting sqref="J93:BE94">
    <cfRule type="cellIs" priority="22" dxfId="49" operator="equal" stopIfTrue="1">
      <formula>"A"</formula>
    </cfRule>
    <cfRule type="cellIs" priority="23" dxfId="50" operator="equal" stopIfTrue="1">
      <formula>"E"</formula>
    </cfRule>
    <cfRule type="cellIs" priority="24" dxfId="51" operator="equal" stopIfTrue="1">
      <formula>"P"</formula>
    </cfRule>
  </conditionalFormatting>
  <conditionalFormatting sqref="J97:BE98">
    <cfRule type="cellIs" priority="25" dxfId="49" operator="equal" stopIfTrue="1">
      <formula>"A"</formula>
    </cfRule>
    <cfRule type="cellIs" priority="26" dxfId="50" operator="equal" stopIfTrue="1">
      <formula>"E"</formula>
    </cfRule>
    <cfRule type="cellIs" priority="27" dxfId="51" operator="equal" stopIfTrue="1">
      <formula>"P"</formula>
    </cfRule>
  </conditionalFormatting>
  <conditionalFormatting sqref="J138:BE146 J137:AX137 AZ137:BE137">
    <cfRule type="cellIs" priority="31" dxfId="49" operator="equal" stopIfTrue="1">
      <formula>"A"</formula>
    </cfRule>
    <cfRule type="cellIs" priority="32" dxfId="50" operator="equal" stopIfTrue="1">
      <formula>"E"</formula>
    </cfRule>
    <cfRule type="cellIs" priority="33" dxfId="51" operator="equal" stopIfTrue="1">
      <formula>"P"</formula>
    </cfRule>
  </conditionalFormatting>
  <conditionalFormatting sqref="J95:BE96">
    <cfRule type="cellIs" priority="40" dxfId="49" operator="equal" stopIfTrue="1">
      <formula>"A"</formula>
    </cfRule>
    <cfRule type="cellIs" priority="41" dxfId="50" operator="equal" stopIfTrue="1">
      <formula>"E"</formula>
    </cfRule>
    <cfRule type="cellIs" priority="42" dxfId="51" operator="equal" stopIfTrue="1">
      <formula>"P"</formula>
    </cfRule>
  </conditionalFormatting>
  <printOptions/>
  <pageMargins left="0.7083333333333334" right="0.7083333333333334" top="0.7479166666666667" bottom="0.7479166666666667" header="0.5118055555555555" footer="0.5118055555555555"/>
  <pageSetup fitToHeight="20" fitToWidth="1" horizontalDpi="300" verticalDpi="300" orientation="landscape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1"/>
  <sheetViews>
    <sheetView showGridLines="0" view="pageBreakPreview" zoomScale="80" zoomScaleNormal="110" zoomScaleSheetLayoutView="80" zoomScalePageLayoutView="55" workbookViewId="0" topLeftCell="A1">
      <selection activeCell="A16" sqref="A16:A18"/>
    </sheetView>
  </sheetViews>
  <sheetFormatPr defaultColWidth="11.00390625" defaultRowHeight="15.75"/>
  <cols>
    <col min="1" max="1" width="21.125" style="74" customWidth="1"/>
    <col min="2" max="2" width="37.375" style="98" customWidth="1"/>
    <col min="3" max="3" width="12.625" style="99" bestFit="1" customWidth="1"/>
    <col min="4" max="4" width="0" style="99" hidden="1" customWidth="1"/>
    <col min="5" max="5" width="5.125" style="99" customWidth="1"/>
    <col min="6" max="6" width="22.875" style="99" customWidth="1"/>
    <col min="7" max="7" width="9.125" style="99" hidden="1" customWidth="1"/>
    <col min="8" max="8" width="13.875" style="99" customWidth="1"/>
    <col min="9" max="9" width="5.125" style="99" customWidth="1"/>
    <col min="10" max="10" width="18.375" style="99" customWidth="1"/>
    <col min="11" max="11" width="10.625" style="99" hidden="1" customWidth="1"/>
    <col min="12" max="12" width="13.25390625" style="74" bestFit="1" customWidth="1"/>
    <col min="13" max="13" width="5.125" style="74" customWidth="1"/>
    <col min="14" max="14" width="28.25390625" style="74" bestFit="1" customWidth="1"/>
    <col min="15" max="15" width="0" style="74" hidden="1" customWidth="1"/>
    <col min="16" max="16" width="12.00390625" style="74" bestFit="1" customWidth="1"/>
    <col min="17" max="17" width="5.125" style="74" customWidth="1"/>
    <col min="18" max="18" width="28.25390625" style="74" bestFit="1" customWidth="1"/>
    <col min="19" max="19" width="0" style="74" hidden="1" customWidth="1"/>
    <col min="20" max="20" width="12.00390625" style="74" bestFit="1" customWidth="1"/>
    <col min="21" max="21" width="5.125" style="74" customWidth="1"/>
    <col min="22" max="22" width="27.875" style="74" bestFit="1" customWidth="1"/>
    <col min="23" max="23" width="0" style="74" hidden="1" customWidth="1"/>
    <col min="24" max="24" width="12.00390625" style="74" bestFit="1" customWidth="1"/>
    <col min="25" max="25" width="5.125" style="74" customWidth="1"/>
    <col min="26" max="26" width="27.875" style="74" bestFit="1" customWidth="1"/>
    <col min="27" max="27" width="0" style="74" hidden="1" customWidth="1"/>
    <col min="28" max="28" width="12.00390625" style="74" bestFit="1" customWidth="1"/>
    <col min="29" max="29" width="5.125" style="74" customWidth="1"/>
    <col min="30" max="30" width="27.875" style="74" bestFit="1" customWidth="1"/>
    <col min="31" max="31" width="0" style="74" hidden="1" customWidth="1"/>
    <col min="32" max="32" width="14.25390625" style="74" bestFit="1" customWidth="1"/>
    <col min="33" max="33" width="5.125" style="74" customWidth="1"/>
    <col min="34" max="34" width="27.125" style="74" bestFit="1" customWidth="1"/>
    <col min="35" max="35" width="0" style="74" hidden="1" customWidth="1"/>
    <col min="36" max="36" width="19.25390625" style="74" bestFit="1" customWidth="1"/>
    <col min="37" max="37" width="5.125" style="74" customWidth="1"/>
    <col min="38" max="38" width="27.125" style="74" bestFit="1" customWidth="1"/>
    <col min="39" max="39" width="0" style="74" hidden="1" customWidth="1"/>
    <col min="40" max="40" width="15.625" style="74" bestFit="1" customWidth="1"/>
    <col min="41" max="41" width="5.125" style="74" customWidth="1"/>
    <col min="42" max="42" width="27.125" style="74" bestFit="1" customWidth="1"/>
    <col min="43" max="43" width="13.75390625" style="74" hidden="1" customWidth="1"/>
    <col min="44" max="44" width="16.875" style="74" bestFit="1" customWidth="1"/>
    <col min="45" max="45" width="5.125" style="74" customWidth="1"/>
    <col min="46" max="46" width="18.75390625" style="74" bestFit="1" customWidth="1"/>
    <col min="47" max="47" width="0" style="74" hidden="1" customWidth="1"/>
    <col min="48" max="48" width="17.125" style="74" bestFit="1" customWidth="1"/>
    <col min="49" max="49" width="5.125" style="74" customWidth="1"/>
    <col min="50" max="50" width="28.25390625" style="74" bestFit="1" customWidth="1"/>
    <col min="51" max="51" width="7.875" style="74" hidden="1" customWidth="1"/>
    <col min="52" max="52" width="11.00390625" style="74" customWidth="1"/>
    <col min="53" max="53" width="15.125" style="74" bestFit="1" customWidth="1"/>
    <col min="54" max="54" width="12.625" style="74" customWidth="1"/>
    <col min="55" max="16384" width="11.00390625" style="74" customWidth="1"/>
  </cols>
  <sheetData>
    <row r="1" spans="1:51" ht="15.75">
      <c r="A1" s="72" t="s">
        <v>102</v>
      </c>
      <c r="B1" s="73">
        <f ca="1">TODAY()</f>
        <v>44224</v>
      </c>
      <c r="C1" s="390">
        <v>2020</v>
      </c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2"/>
    </row>
    <row r="2" spans="1:54" ht="15.75">
      <c r="A2" s="398" t="s">
        <v>11</v>
      </c>
      <c r="B2" s="399"/>
      <c r="C2" s="393" t="s">
        <v>16</v>
      </c>
      <c r="D2" s="394"/>
      <c r="E2" s="75"/>
      <c r="F2" s="393" t="s">
        <v>103</v>
      </c>
      <c r="G2" s="394" t="s">
        <v>150</v>
      </c>
      <c r="H2" s="76" t="s">
        <v>17</v>
      </c>
      <c r="I2" s="76"/>
      <c r="J2" s="76" t="s">
        <v>103</v>
      </c>
      <c r="K2" s="76" t="s">
        <v>150</v>
      </c>
      <c r="L2" s="77" t="s">
        <v>18</v>
      </c>
      <c r="M2" s="77"/>
      <c r="N2" s="76" t="s">
        <v>103</v>
      </c>
      <c r="O2" s="76" t="s">
        <v>150</v>
      </c>
      <c r="P2" s="77" t="s">
        <v>19</v>
      </c>
      <c r="Q2" s="77"/>
      <c r="R2" s="76" t="s">
        <v>103</v>
      </c>
      <c r="S2" s="76" t="s">
        <v>150</v>
      </c>
      <c r="T2" s="77" t="s">
        <v>20</v>
      </c>
      <c r="U2" s="77"/>
      <c r="V2" s="76" t="s">
        <v>103</v>
      </c>
      <c r="W2" s="76" t="s">
        <v>150</v>
      </c>
      <c r="X2" s="77" t="s">
        <v>21</v>
      </c>
      <c r="Y2" s="77"/>
      <c r="Z2" s="76" t="s">
        <v>103</v>
      </c>
      <c r="AA2" s="76" t="s">
        <v>150</v>
      </c>
      <c r="AB2" s="77" t="s">
        <v>22</v>
      </c>
      <c r="AC2" s="77"/>
      <c r="AD2" s="76" t="s">
        <v>103</v>
      </c>
      <c r="AE2" s="76" t="s">
        <v>150</v>
      </c>
      <c r="AF2" s="77" t="s">
        <v>23</v>
      </c>
      <c r="AG2" s="77"/>
      <c r="AH2" s="76" t="s">
        <v>103</v>
      </c>
      <c r="AI2" s="76" t="s">
        <v>150</v>
      </c>
      <c r="AJ2" s="77" t="s">
        <v>24</v>
      </c>
      <c r="AK2" s="77"/>
      <c r="AL2" s="76" t="s">
        <v>103</v>
      </c>
      <c r="AM2" s="76" t="s">
        <v>150</v>
      </c>
      <c r="AN2" s="77" t="s">
        <v>25</v>
      </c>
      <c r="AO2" s="77"/>
      <c r="AP2" s="76" t="s">
        <v>103</v>
      </c>
      <c r="AQ2" s="76" t="s">
        <v>150</v>
      </c>
      <c r="AR2" s="77" t="s">
        <v>26</v>
      </c>
      <c r="AS2" s="77"/>
      <c r="AT2" s="76" t="s">
        <v>103</v>
      </c>
      <c r="AU2" s="76" t="s">
        <v>150</v>
      </c>
      <c r="AV2" s="77" t="s">
        <v>27</v>
      </c>
      <c r="AW2" s="77"/>
      <c r="AX2" s="76" t="s">
        <v>103</v>
      </c>
      <c r="AY2" s="78" t="s">
        <v>150</v>
      </c>
      <c r="BA2" s="14" t="s">
        <v>5</v>
      </c>
      <c r="BB2" s="14"/>
    </row>
    <row r="3" spans="1:54" ht="24.75" customHeight="1">
      <c r="A3" s="396" t="s">
        <v>30</v>
      </c>
      <c r="B3" s="79" t="s">
        <v>31</v>
      </c>
      <c r="C3" s="80">
        <v>44221</v>
      </c>
      <c r="D3" s="80">
        <f>C3</f>
        <v>44221</v>
      </c>
      <c r="E3" s="80"/>
      <c r="F3" s="80" t="str">
        <f>IF(E3="E","ENTREGADO",IF(D3="","",IF(G3&lt;0,"VENCIDO HACE "&amp;G3&amp;" DÍAS",IF(G3=0,"VENCE HOY",IF(G3&lt;10,"TIENE "&amp;G3&amp;" DÍAS","FALTAN "&amp;G3&amp;" DÍAS")))))</f>
        <v>VENCIDO HACE -3 DÍAS</v>
      </c>
      <c r="G3" s="81">
        <f>C3-$B$1</f>
        <v>-3</v>
      </c>
      <c r="H3" s="80">
        <v>44249</v>
      </c>
      <c r="I3" s="80"/>
      <c r="J3" s="80" t="str">
        <f>IF(I3="E","ENTREGADO",IF(H3="","",IF(K3&lt;0,"VENCIDO HACE "&amp;K3&amp;" DÍAS",IF(K3=0,"VENCE HOY",IF(K3&lt;10,"TIENE "&amp;K3&amp;" DÍAS","FALTAN "&amp;K3&amp;" DÍAS")))))</f>
        <v>FALTAN 25 DÍAS</v>
      </c>
      <c r="K3" s="81">
        <f>H3-$B$1</f>
        <v>25</v>
      </c>
      <c r="L3" s="82">
        <v>44277</v>
      </c>
      <c r="M3" s="82"/>
      <c r="N3" s="80" t="str">
        <f>IF(M3="E","ENTREGADO",IF(L3="","",IF(O3&lt;0,"VENCIDO HACE "&amp;O3&amp;" DÍAS",IF(O3=0,"VENCE HOY",IF(O3&lt;10,"TIENE "&amp;O3&amp;" DÍAS","FALTAN "&amp;O3&amp;" DÍAS")))))</f>
        <v>FALTAN 53 DÍAS</v>
      </c>
      <c r="O3" s="81">
        <f>L3-$B$1</f>
        <v>53</v>
      </c>
      <c r="P3" s="82">
        <v>43941</v>
      </c>
      <c r="Q3" s="82"/>
      <c r="R3" s="80" t="str">
        <f>IF(Q3="E","ENTREGADO",IF(P3="","",IF(S3&lt;0,"VENCIDO HACE "&amp;S3&amp;" DÍAS",IF(S3=0,"VENCE HOY",IF(S3&lt;10,"TIENE "&amp;S3&amp;" DÍAS","FALTAN "&amp;S3&amp;" DÍAS")))))</f>
        <v>VENCIDO HACE -283 DÍAS</v>
      </c>
      <c r="S3" s="81">
        <f>P3-$B$1</f>
        <v>-283</v>
      </c>
      <c r="T3" s="82">
        <v>43976</v>
      </c>
      <c r="U3" s="82"/>
      <c r="V3" s="80" t="str">
        <f>IF(U3="E","ENTREGADO",IF(T3="","",IF(W3&lt;0,"VENCIDO HACE "&amp;W3&amp;" DÍAS",IF(W3=0,"VENCE HOY",IF(W3&lt;10,"TIENE "&amp;W3&amp;" DÍAS","FALTAN "&amp;W3&amp;" DÍAS")))))</f>
        <v>VENCIDO HACE -248 DÍAS</v>
      </c>
      <c r="W3" s="81">
        <f>T3-$B$1</f>
        <v>-248</v>
      </c>
      <c r="X3" s="82">
        <v>44005</v>
      </c>
      <c r="Y3" s="82"/>
      <c r="Z3" s="80" t="str">
        <f>IF(Y3="E","ENTREGADO",IF(X3="","",IF(AA3&lt;0,"VENCIDO HACE "&amp;AA3&amp;" DÍAS",IF(AA3=0,"VENCE HOY",IF(AA3&lt;10,"TIENE "&amp;AA3&amp;" DÍAS","FALTAN "&amp;AA3&amp;" DÍAS")))))</f>
        <v>VENCIDO HACE -219 DÍAS</v>
      </c>
      <c r="AA3" s="81">
        <f>X3-$B$1</f>
        <v>-219</v>
      </c>
      <c r="AB3" s="82">
        <v>44039</v>
      </c>
      <c r="AC3" s="82"/>
      <c r="AD3" s="80" t="str">
        <f>IF(AC3="E","ENTREGADO",IF(AB3="","",IF(AE3&lt;0,"VENCIDO HACE "&amp;AE3&amp;" DÍAS",IF(AE3=0,"VENCE HOY",IF(AE3&lt;10,"TIENE "&amp;AE3&amp;" DÍAS","FALTAN "&amp;AE3&amp;" DÍAS")))))</f>
        <v>VENCIDO HACE -185 DÍAS</v>
      </c>
      <c r="AE3" s="81">
        <f>AB3-$B$1</f>
        <v>-185</v>
      </c>
      <c r="AF3" s="82">
        <v>44067</v>
      </c>
      <c r="AG3" s="82"/>
      <c r="AH3" s="80" t="str">
        <f>IF(AG3="E","ENTREGADO",IF(AF3="","",IF(AI3&lt;0,"VENCIDO HACE "&amp;AI3&amp;" DÍAS",IF(AI3=0,"VENCE HOY",IF(AI3&lt;10,"TIENE "&amp;AI3&amp;" DÍAS","FALTAN "&amp;AI3&amp;" DÍAS")))))</f>
        <v>VENCIDO HACE -157 DÍAS</v>
      </c>
      <c r="AI3" s="81">
        <f>AF3-$B$1</f>
        <v>-157</v>
      </c>
      <c r="AJ3" s="82">
        <v>44095</v>
      </c>
      <c r="AK3" s="82"/>
      <c r="AL3" s="80" t="str">
        <f>IF(AK3="E","ENTREGADO",IF(AJ3="","",IF(AM3&lt;0,"VENCIDO HACE "&amp;AM3&amp;" DÍAS",IF(AM3=0,"VENCE HOY",IF(AM3&lt;10,"TIENE "&amp;AM3&amp;" DÍAS","FALTAN "&amp;AM3&amp;" DÍAS")))))</f>
        <v>VENCIDO HACE -129 DÍAS</v>
      </c>
      <c r="AM3" s="81">
        <f>AJ3-$B$1</f>
        <v>-129</v>
      </c>
      <c r="AN3" s="82">
        <v>44134</v>
      </c>
      <c r="AO3" s="82"/>
      <c r="AP3" s="80" t="str">
        <f>IF(AO3="E","ENTREGADO",IF(AN3="","",IF(AQ3&lt;0,"VENCIDO HACE "&amp;AQ3&amp;" DÍAS",IF(AQ3=0,"VENCE HOY",IF(AQ3&lt;10,"TIENE "&amp;AQ3&amp;" DÍAS","FALTAN "&amp;AQ3&amp;" DÍAS")))))</f>
        <v>VENCIDO HACE -90 DÍAS</v>
      </c>
      <c r="AQ3" s="81">
        <f>AN3-$B$1</f>
        <v>-90</v>
      </c>
      <c r="AR3" s="82">
        <v>44158</v>
      </c>
      <c r="AS3" s="82"/>
      <c r="AT3" s="80" t="str">
        <f>IF(AS3="E","ENTREGADO",IF(AR3="","",IF(AU3&lt;0,"VENCIDO HACE "&amp;AU3&amp;" DÍAS",IF(AU3=0,"VENCE HOY",IF(AU3&lt;10,"TIENE "&amp;AU3&amp;" DÍAS","FALTAN "&amp;AU3&amp;" DÍAS")))))</f>
        <v>VENCIDO HACE -66 DÍAS</v>
      </c>
      <c r="AU3" s="81">
        <f>AR3-$B$1</f>
        <v>-66</v>
      </c>
      <c r="AV3" s="82">
        <v>44173</v>
      </c>
      <c r="AW3" s="82"/>
      <c r="AX3" s="80" t="str">
        <f>IF(AW3="E","ENTREGADO",IF(AV3="","",IF(AY3&lt;0,"VENCIDO HACE "&amp;AY3&amp;" DÍAS",IF(AY3=0,"VENCE HOY",IF(AY3&lt;10,"TIENE "&amp;AY3&amp;" DÍAS","FALTAN "&amp;AY3&amp;" DÍAS")))))</f>
        <v>VENCIDO HACE -51 DÍAS</v>
      </c>
      <c r="AY3" s="81">
        <f>AV3-$B$1</f>
        <v>-51</v>
      </c>
      <c r="BA3" s="102" t="s">
        <v>154</v>
      </c>
      <c r="BB3" s="102">
        <f>COUNTIF(C3:AX67,"HACE")</f>
        <v>0</v>
      </c>
    </row>
    <row r="4" spans="1:54" ht="15.75">
      <c r="A4" s="396"/>
      <c r="B4" s="79" t="s">
        <v>33</v>
      </c>
      <c r="C4" s="80"/>
      <c r="D4" s="80">
        <f>C4</f>
        <v>0</v>
      </c>
      <c r="E4" s="80"/>
      <c r="F4" s="80"/>
      <c r="G4" s="81">
        <f aca="true" t="shared" si="0" ref="G4:G35">D4-$B$1</f>
        <v>-44224</v>
      </c>
      <c r="H4" s="80"/>
      <c r="I4" s="80"/>
      <c r="J4" s="80"/>
      <c r="K4" s="81">
        <f aca="true" t="shared" si="1" ref="K4:K67">H4-$B$1</f>
        <v>-44224</v>
      </c>
      <c r="L4" s="82">
        <v>44256</v>
      </c>
      <c r="M4" s="82"/>
      <c r="N4" s="80" t="str">
        <f aca="true" t="shared" si="2" ref="N4:N67">IF(M4="E","ENTREGADO",IF(L4="","",IF(O4&lt;0,"VENCIDO HACE "&amp;O4&amp;" DÍAS",IF(O4=0,"VENCE HOY",IF(O4&lt;10,"TIENE "&amp;O4&amp;" DÍAS","FALTAN "&amp;O4&amp;" DÍAS")))))</f>
        <v>FALTAN 32 DÍAS</v>
      </c>
      <c r="O4" s="81">
        <f aca="true" t="shared" si="3" ref="O4:O67">L4-$B$1</f>
        <v>32</v>
      </c>
      <c r="P4" s="82">
        <v>43935</v>
      </c>
      <c r="Q4" s="82"/>
      <c r="R4" s="80" t="str">
        <f aca="true" t="shared" si="4" ref="R4:R67">IF(Q4="E","ENTREGADO",IF(P4="","",IF(S4&lt;0,"VENCIDO HACE "&amp;S4&amp;" DÍAS",IF(S4=0,"VENCE HOY",IF(S4&lt;10,"TIENE "&amp;S4&amp;" DÍAS","FALTAN "&amp;S4&amp;" DÍAS")))))</f>
        <v>VENCIDO HACE -289 DÍAS</v>
      </c>
      <c r="S4" s="81">
        <f aca="true" t="shared" si="5" ref="S4:S67">P4-$B$1</f>
        <v>-289</v>
      </c>
      <c r="T4" s="82">
        <v>43969</v>
      </c>
      <c r="U4" s="82"/>
      <c r="V4" s="80" t="str">
        <f aca="true" t="shared" si="6" ref="V4:V67">IF(U4="E","ENTREGADO",IF(T4="","",IF(W4&lt;0,"VENCIDO HACE "&amp;W4&amp;" DÍAS",IF(W4=0,"VENCE HOY",IF(W4&lt;10,"TIENE "&amp;W4&amp;" DÍAS","FALTAN "&amp;W4&amp;" DÍAS")))))</f>
        <v>VENCIDO HACE -255 DÍAS</v>
      </c>
      <c r="W4" s="81">
        <f aca="true" t="shared" si="7" ref="W4:W67">T4-$B$1</f>
        <v>-255</v>
      </c>
      <c r="X4" s="82">
        <v>44005</v>
      </c>
      <c r="Y4" s="82"/>
      <c r="Z4" s="80" t="str">
        <f aca="true" t="shared" si="8" ref="Z4:Z67">IF(Y4="E","ENTREGADO",IF(X4="","",IF(AA4&lt;0,"VENCIDO HACE "&amp;AA4&amp;" DÍAS",IF(AA4=0,"VENCE HOY",IF(AA4&lt;10,"TIENE "&amp;AA4&amp;" DÍAS","FALTAN "&amp;AA4&amp;" DÍAS")))))</f>
        <v>VENCIDO HACE -219 DÍAS</v>
      </c>
      <c r="AA4" s="81">
        <f aca="true" t="shared" si="9" ref="AA4:AA67">X4-$B$1</f>
        <v>-219</v>
      </c>
      <c r="AB4" s="82">
        <v>44036</v>
      </c>
      <c r="AC4" s="82"/>
      <c r="AD4" s="80" t="str">
        <f aca="true" t="shared" si="10" ref="AD4:AD67">IF(AC4="E","ENTREGADO",IF(AB4="","",IF(AE4&lt;0,"VENCIDO HACE "&amp;AE4&amp;" DÍAS",IF(AE4=0,"VENCE HOY",IF(AE4&lt;10,"TIENE "&amp;AE4&amp;" DÍAS","FALTAN "&amp;AE4&amp;" DÍAS")))))</f>
        <v>VENCIDO HACE -188 DÍAS</v>
      </c>
      <c r="AE4" s="81">
        <f aca="true" t="shared" si="11" ref="AE4:AE67">AB4-$B$1</f>
        <v>-188</v>
      </c>
      <c r="AF4" s="82">
        <v>44064</v>
      </c>
      <c r="AG4" s="82"/>
      <c r="AH4" s="80" t="str">
        <f aca="true" t="shared" si="12" ref="AH4:AH67">IF(AG4="E","ENTREGADO",IF(AF4="","",IF(AI4&lt;0,"VENCIDO HACE "&amp;AI4&amp;" DÍAS",IF(AI4=0,"VENCE HOY",IF(AI4&lt;10,"TIENE "&amp;AI4&amp;" DÍAS","FALTAN "&amp;AI4&amp;" DÍAS")))))</f>
        <v>VENCIDO HACE -160 DÍAS</v>
      </c>
      <c r="AI4" s="81">
        <f aca="true" t="shared" si="13" ref="AI4:AI67">AF4-$B$1</f>
        <v>-160</v>
      </c>
      <c r="AJ4" s="82">
        <v>44088</v>
      </c>
      <c r="AK4" s="82"/>
      <c r="AL4" s="80" t="str">
        <f aca="true" t="shared" si="14" ref="AL4:AL67">IF(AK4="E","ENTREGADO",IF(AJ4="","",IF(AM4&lt;0,"VENCIDO HACE "&amp;AM4&amp;" DÍAS",IF(AM4=0,"VENCE HOY",IF(AM4&lt;10,"TIENE "&amp;AM4&amp;" DÍAS","FALTAN "&amp;AM4&amp;" DÍAS")))))</f>
        <v>VENCIDO HACE -136 DÍAS</v>
      </c>
      <c r="AM4" s="81">
        <f aca="true" t="shared" si="15" ref="AM4:AM67">AJ4-$B$1</f>
        <v>-136</v>
      </c>
      <c r="AN4" s="82">
        <v>44117</v>
      </c>
      <c r="AO4" s="82"/>
      <c r="AP4" s="80" t="str">
        <f aca="true" t="shared" si="16" ref="AP4:AP67">IF(AO4="E","ENTREGADO",IF(AN4="","",IF(AQ4&lt;0,"VENCIDO HACE "&amp;AQ4&amp;" DÍAS",IF(AQ4=0,"VENCE HOY",IF(AQ4&lt;10,"TIENE "&amp;AQ4&amp;" DÍAS","FALTAN "&amp;AQ4&amp;" DÍAS")))))</f>
        <v>VENCIDO HACE -107 DÍAS</v>
      </c>
      <c r="AQ4" s="81">
        <f aca="true" t="shared" si="17" ref="AQ4:AQ67">AN4-$B$1</f>
        <v>-107</v>
      </c>
      <c r="AR4" s="82">
        <v>44151</v>
      </c>
      <c r="AS4" s="82"/>
      <c r="AT4" s="80" t="str">
        <f aca="true" t="shared" si="18" ref="AT4:AT67">IF(AS4="E","ENTREGADO",IF(AR4="","",IF(AU4&lt;0,"VENCIDO HACE "&amp;AU4&amp;" DÍAS",IF(AU4=0,"VENCE HOY",IF(AU4&lt;10,"TIENE "&amp;AU4&amp;" DÍAS","FALTAN "&amp;AU4&amp;" DÍAS")))))</f>
        <v>VENCIDO HACE -73 DÍAS</v>
      </c>
      <c r="AU4" s="81">
        <f>AR4-$B$1</f>
        <v>-73</v>
      </c>
      <c r="AV4" s="82">
        <v>43875</v>
      </c>
      <c r="AW4" s="82"/>
      <c r="AX4" s="80" t="str">
        <f aca="true" t="shared" si="19" ref="AX4:AX67">IF(AW4="E","ENTREGADO",IF(AV4="","",IF(AY4&lt;0,"VENCIDO HACE "&amp;AY4&amp;" DÍAS",IF(AY4=0,"VENCE HOY",IF(AY4&lt;10,"TIENE "&amp;AY4&amp;" DÍAS","FALTAN "&amp;AY4&amp;" DÍAS")))))</f>
        <v>VENCIDO HACE -349 DÍAS</v>
      </c>
      <c r="AY4" s="81">
        <f aca="true" t="shared" si="20" ref="AY4:AY67">AV4-$B$1</f>
        <v>-349</v>
      </c>
      <c r="BA4" s="103" t="s">
        <v>151</v>
      </c>
      <c r="BB4" s="103">
        <f>COUNTIF(C4:AX68,"TIENE")</f>
        <v>0</v>
      </c>
    </row>
    <row r="5" spans="1:54" ht="15.75">
      <c r="A5" s="396"/>
      <c r="B5" s="79" t="s">
        <v>35</v>
      </c>
      <c r="C5" s="80">
        <v>44214</v>
      </c>
      <c r="D5" s="80">
        <f>C5</f>
        <v>44214</v>
      </c>
      <c r="E5" s="80"/>
      <c r="F5" s="80" t="str">
        <f aca="true" t="shared" si="21" ref="F5:F67">IF(E5="E","ENTREGADO",IF(D5="","",IF(G5&lt;0,"VENCIDO HACE "&amp;G5&amp;" DÍAS",IF(G5=0,"VENCE HOY",IF(G5&lt;10,"TIENE "&amp;G5&amp;" DÍAS","FALTAN "&amp;G5&amp;" DÍAS")))))</f>
        <v>VENCIDO HACE -10 DÍAS</v>
      </c>
      <c r="G5" s="81">
        <f t="shared" si="0"/>
        <v>-10</v>
      </c>
      <c r="H5" s="80"/>
      <c r="I5" s="80"/>
      <c r="J5" s="80">
        <f aca="true" t="shared" si="22" ref="J5:J67">IF(I5="E","ENTREGADO",IF(H5="","",IF(K5&lt;0,"VENCIDO HACE "&amp;K5&amp;" DÍAS",IF(K5=0,"VENCE HOY",IF(K5&lt;10,"TIENE "&amp;K5&amp;" DÍAS","FALTAN "&amp;K5&amp;" DÍAS")))))</f>
      </c>
      <c r="K5" s="81">
        <f t="shared" si="1"/>
        <v>-44224</v>
      </c>
      <c r="L5" s="82"/>
      <c r="M5" s="82"/>
      <c r="N5" s="80">
        <f t="shared" si="2"/>
      </c>
      <c r="O5" s="81">
        <f t="shared" si="3"/>
        <v>-44224</v>
      </c>
      <c r="P5" s="82">
        <v>43935</v>
      </c>
      <c r="Q5" s="82"/>
      <c r="R5" s="80" t="str">
        <f t="shared" si="4"/>
        <v>VENCIDO HACE -289 DÍAS</v>
      </c>
      <c r="S5" s="81">
        <f t="shared" si="5"/>
        <v>-289</v>
      </c>
      <c r="T5" s="82"/>
      <c r="U5" s="82"/>
      <c r="V5" s="80">
        <f t="shared" si="6"/>
      </c>
      <c r="W5" s="81">
        <f t="shared" si="7"/>
        <v>-44224</v>
      </c>
      <c r="X5" s="82"/>
      <c r="Y5" s="82"/>
      <c r="Z5" s="80">
        <f t="shared" si="8"/>
      </c>
      <c r="AA5" s="81">
        <f t="shared" si="9"/>
        <v>-44224</v>
      </c>
      <c r="AB5" s="82">
        <v>44036</v>
      </c>
      <c r="AC5" s="82"/>
      <c r="AD5" s="80" t="str">
        <f t="shared" si="10"/>
        <v>VENCIDO HACE -188 DÍAS</v>
      </c>
      <c r="AE5" s="81">
        <f t="shared" si="11"/>
        <v>-188</v>
      </c>
      <c r="AF5" s="82"/>
      <c r="AG5" s="82"/>
      <c r="AH5" s="80">
        <f t="shared" si="12"/>
      </c>
      <c r="AI5" s="81">
        <f t="shared" si="13"/>
        <v>-44224</v>
      </c>
      <c r="AJ5" s="82"/>
      <c r="AK5" s="82"/>
      <c r="AL5" s="80">
        <f t="shared" si="14"/>
      </c>
      <c r="AM5" s="81">
        <f t="shared" si="15"/>
        <v>-44224</v>
      </c>
      <c r="AN5" s="82"/>
      <c r="AO5" s="82"/>
      <c r="AP5" s="80">
        <f t="shared" si="16"/>
      </c>
      <c r="AQ5" s="81">
        <f t="shared" si="17"/>
        <v>-44224</v>
      </c>
      <c r="AR5" s="82">
        <v>44151</v>
      </c>
      <c r="AS5" s="82"/>
      <c r="AT5" s="80" t="str">
        <f t="shared" si="18"/>
        <v>VENCIDO HACE -73 DÍAS</v>
      </c>
      <c r="AU5" s="81">
        <f aca="true" t="shared" si="23" ref="AU5:AU67">AR5-$B$1</f>
        <v>-73</v>
      </c>
      <c r="AV5" s="82"/>
      <c r="AW5" s="82"/>
      <c r="AX5" s="80">
        <f t="shared" si="19"/>
      </c>
      <c r="AY5" s="81">
        <f t="shared" si="20"/>
        <v>-44224</v>
      </c>
      <c r="BA5" s="104" t="s">
        <v>152</v>
      </c>
      <c r="BB5" s="104">
        <f>COUNTIF(C5:AX69,"ENTREGADO")</f>
        <v>0</v>
      </c>
    </row>
    <row r="6" spans="1:54" ht="15.75">
      <c r="A6" s="396"/>
      <c r="B6" s="79" t="s">
        <v>37</v>
      </c>
      <c r="C6" s="80">
        <v>44214</v>
      </c>
      <c r="D6" s="80">
        <f>C6</f>
        <v>44214</v>
      </c>
      <c r="E6" s="80"/>
      <c r="F6" s="80" t="str">
        <f t="shared" si="21"/>
        <v>VENCIDO HACE -10 DÍAS</v>
      </c>
      <c r="G6" s="81">
        <f t="shared" si="0"/>
        <v>-10</v>
      </c>
      <c r="H6" s="80"/>
      <c r="I6" s="80"/>
      <c r="J6" s="80">
        <f t="shared" si="22"/>
      </c>
      <c r="K6" s="81">
        <f t="shared" si="1"/>
        <v>-44224</v>
      </c>
      <c r="L6" s="82"/>
      <c r="M6" s="82"/>
      <c r="N6" s="80">
        <f t="shared" si="2"/>
      </c>
      <c r="O6" s="81">
        <f t="shared" si="3"/>
        <v>-44224</v>
      </c>
      <c r="P6" s="82">
        <v>43935</v>
      </c>
      <c r="Q6" s="82"/>
      <c r="R6" s="80" t="str">
        <f t="shared" si="4"/>
        <v>VENCIDO HACE -289 DÍAS</v>
      </c>
      <c r="S6" s="81">
        <f t="shared" si="5"/>
        <v>-289</v>
      </c>
      <c r="T6" s="82">
        <v>43969</v>
      </c>
      <c r="U6" s="82"/>
      <c r="V6" s="80" t="str">
        <f t="shared" si="6"/>
        <v>VENCIDO HACE -255 DÍAS</v>
      </c>
      <c r="W6" s="81">
        <f t="shared" si="7"/>
        <v>-255</v>
      </c>
      <c r="X6" s="82">
        <v>44005</v>
      </c>
      <c r="Y6" s="82"/>
      <c r="Z6" s="80" t="str">
        <f t="shared" si="8"/>
        <v>VENCIDO HACE -219 DÍAS</v>
      </c>
      <c r="AA6" s="81">
        <f t="shared" si="9"/>
        <v>-219</v>
      </c>
      <c r="AB6" s="82">
        <v>44039</v>
      </c>
      <c r="AC6" s="82"/>
      <c r="AD6" s="80" t="str">
        <f t="shared" si="10"/>
        <v>VENCIDO HACE -185 DÍAS</v>
      </c>
      <c r="AE6" s="81">
        <f t="shared" si="11"/>
        <v>-185</v>
      </c>
      <c r="AF6" s="82">
        <v>44067</v>
      </c>
      <c r="AG6" s="82"/>
      <c r="AH6" s="80" t="str">
        <f t="shared" si="12"/>
        <v>VENCIDO HACE -157 DÍAS</v>
      </c>
      <c r="AI6" s="81">
        <f t="shared" si="13"/>
        <v>-157</v>
      </c>
      <c r="AJ6" s="82">
        <v>44095</v>
      </c>
      <c r="AK6" s="82"/>
      <c r="AL6" s="80" t="str">
        <f t="shared" si="14"/>
        <v>VENCIDO HACE -129 DÍAS</v>
      </c>
      <c r="AM6" s="81">
        <f t="shared" si="15"/>
        <v>-129</v>
      </c>
      <c r="AN6" s="82">
        <v>44130</v>
      </c>
      <c r="AO6" s="82"/>
      <c r="AP6" s="80" t="str">
        <f t="shared" si="16"/>
        <v>VENCIDO HACE -94 DÍAS</v>
      </c>
      <c r="AQ6" s="81">
        <f t="shared" si="17"/>
        <v>-94</v>
      </c>
      <c r="AR6" s="82">
        <v>44158</v>
      </c>
      <c r="AS6" s="82"/>
      <c r="AT6" s="80" t="str">
        <f t="shared" si="18"/>
        <v>VENCIDO HACE -66 DÍAS</v>
      </c>
      <c r="AU6" s="81">
        <f t="shared" si="23"/>
        <v>-66</v>
      </c>
      <c r="AV6" s="82">
        <v>44186</v>
      </c>
      <c r="AW6" s="82"/>
      <c r="AX6" s="80" t="str">
        <f t="shared" si="19"/>
        <v>VENCIDO HACE -38 DÍAS</v>
      </c>
      <c r="AY6" s="81">
        <f t="shared" si="20"/>
        <v>-38</v>
      </c>
      <c r="BA6" s="105" t="s">
        <v>153</v>
      </c>
      <c r="BB6" s="105">
        <f>COUNTIF(C6:AX70,"VENCE HOY")</f>
        <v>0</v>
      </c>
    </row>
    <row r="7" spans="1:54" ht="22.5">
      <c r="A7" s="396"/>
      <c r="B7" s="79" t="s">
        <v>39</v>
      </c>
      <c r="C7" s="80">
        <v>44221</v>
      </c>
      <c r="D7" s="80">
        <f>C7</f>
        <v>44221</v>
      </c>
      <c r="E7" s="80"/>
      <c r="F7" s="80" t="str">
        <f t="shared" si="21"/>
        <v>VENCIDO HACE -3 DÍAS</v>
      </c>
      <c r="G7" s="81">
        <f t="shared" si="0"/>
        <v>-3</v>
      </c>
      <c r="H7" s="80"/>
      <c r="I7" s="80"/>
      <c r="J7" s="80">
        <f t="shared" si="22"/>
      </c>
      <c r="K7" s="81">
        <f t="shared" si="1"/>
        <v>-44224</v>
      </c>
      <c r="L7" s="82"/>
      <c r="M7" s="82"/>
      <c r="N7" s="80">
        <f t="shared" si="2"/>
      </c>
      <c r="O7" s="81">
        <f t="shared" si="3"/>
        <v>-44224</v>
      </c>
      <c r="P7" s="82"/>
      <c r="Q7" s="82"/>
      <c r="R7" s="80">
        <f t="shared" si="4"/>
      </c>
      <c r="S7" s="81">
        <f t="shared" si="5"/>
        <v>-44224</v>
      </c>
      <c r="T7" s="82"/>
      <c r="U7" s="82"/>
      <c r="V7" s="80">
        <f t="shared" si="6"/>
      </c>
      <c r="W7" s="81">
        <f t="shared" si="7"/>
        <v>-44224</v>
      </c>
      <c r="X7" s="82">
        <v>43990</v>
      </c>
      <c r="Y7" s="82"/>
      <c r="Z7" s="80" t="str">
        <f t="shared" si="8"/>
        <v>VENCIDO HACE -234 DÍAS</v>
      </c>
      <c r="AA7" s="81">
        <f t="shared" si="9"/>
        <v>-234</v>
      </c>
      <c r="AB7" s="82"/>
      <c r="AC7" s="82"/>
      <c r="AD7" s="80">
        <f t="shared" si="10"/>
      </c>
      <c r="AE7" s="81">
        <f t="shared" si="11"/>
        <v>-44224</v>
      </c>
      <c r="AF7" s="82">
        <v>44056</v>
      </c>
      <c r="AG7" s="82"/>
      <c r="AH7" s="80" t="str">
        <f t="shared" si="12"/>
        <v>VENCIDO HACE -168 DÍAS</v>
      </c>
      <c r="AI7" s="81">
        <f t="shared" si="13"/>
        <v>-168</v>
      </c>
      <c r="AJ7" s="82">
        <v>44081</v>
      </c>
      <c r="AK7" s="82"/>
      <c r="AL7" s="80" t="str">
        <f t="shared" si="14"/>
        <v>VENCIDO HACE -143 DÍAS</v>
      </c>
      <c r="AM7" s="81">
        <f t="shared" si="15"/>
        <v>-143</v>
      </c>
      <c r="AN7" s="82">
        <v>44130</v>
      </c>
      <c r="AO7" s="82"/>
      <c r="AP7" s="80" t="str">
        <f t="shared" si="16"/>
        <v>VENCIDO HACE -94 DÍAS</v>
      </c>
      <c r="AQ7" s="81">
        <f t="shared" si="17"/>
        <v>-94</v>
      </c>
      <c r="AR7" s="82">
        <v>44144</v>
      </c>
      <c r="AS7" s="82"/>
      <c r="AT7" s="80" t="str">
        <f t="shared" si="18"/>
        <v>VENCIDO HACE -80 DÍAS</v>
      </c>
      <c r="AU7" s="81">
        <f t="shared" si="23"/>
        <v>-80</v>
      </c>
      <c r="AV7" s="82">
        <v>44172</v>
      </c>
      <c r="AW7" s="82"/>
      <c r="AX7" s="80" t="str">
        <f t="shared" si="19"/>
        <v>VENCIDO HACE -52 DÍAS</v>
      </c>
      <c r="AY7" s="81">
        <f t="shared" si="20"/>
        <v>-52</v>
      </c>
      <c r="BA7" s="107" t="s">
        <v>155</v>
      </c>
      <c r="BB7" s="106">
        <f>COUNTIF(C7:AX71,"ENTREGADO")</f>
        <v>0</v>
      </c>
    </row>
    <row r="8" spans="1:51" ht="22.5">
      <c r="A8" s="396"/>
      <c r="B8" s="79" t="s">
        <v>39</v>
      </c>
      <c r="C8" s="80"/>
      <c r="D8" s="80">
        <f>IF(C8="","",C8)</f>
      </c>
      <c r="E8" s="80"/>
      <c r="F8" s="80">
        <f t="shared" si="21"/>
      </c>
      <c r="G8" s="81" t="e">
        <f t="shared" si="0"/>
        <v>#VALUE!</v>
      </c>
      <c r="H8" s="80"/>
      <c r="I8" s="80"/>
      <c r="J8" s="80">
        <f t="shared" si="22"/>
      </c>
      <c r="K8" s="81">
        <f t="shared" si="1"/>
        <v>-44224</v>
      </c>
      <c r="L8" s="82"/>
      <c r="M8" s="82"/>
      <c r="N8" s="80">
        <f t="shared" si="2"/>
      </c>
      <c r="O8" s="81">
        <f t="shared" si="3"/>
        <v>-44224</v>
      </c>
      <c r="P8" s="82"/>
      <c r="Q8" s="82"/>
      <c r="R8" s="80">
        <f t="shared" si="4"/>
      </c>
      <c r="S8" s="81">
        <f t="shared" si="5"/>
        <v>-44224</v>
      </c>
      <c r="T8" s="82"/>
      <c r="U8" s="82"/>
      <c r="V8" s="80">
        <f t="shared" si="6"/>
      </c>
      <c r="W8" s="81">
        <f t="shared" si="7"/>
        <v>-44224</v>
      </c>
      <c r="X8" s="82"/>
      <c r="Y8" s="82"/>
      <c r="Z8" s="80">
        <f t="shared" si="8"/>
      </c>
      <c r="AA8" s="81">
        <f t="shared" si="9"/>
        <v>-44224</v>
      </c>
      <c r="AB8" s="82">
        <v>44036</v>
      </c>
      <c r="AC8" s="82"/>
      <c r="AD8" s="80" t="str">
        <f t="shared" si="10"/>
        <v>VENCIDO HACE -188 DÍAS</v>
      </c>
      <c r="AE8" s="81">
        <f t="shared" si="11"/>
        <v>-188</v>
      </c>
      <c r="AF8" s="82"/>
      <c r="AG8" s="82"/>
      <c r="AH8" s="80">
        <f t="shared" si="12"/>
      </c>
      <c r="AI8" s="81">
        <f t="shared" si="13"/>
        <v>-44224</v>
      </c>
      <c r="AJ8" s="82"/>
      <c r="AK8" s="82"/>
      <c r="AL8" s="80">
        <f t="shared" si="14"/>
      </c>
      <c r="AM8" s="81">
        <f t="shared" si="15"/>
        <v>-44224</v>
      </c>
      <c r="AN8" s="82">
        <v>44116</v>
      </c>
      <c r="AO8" s="82"/>
      <c r="AP8" s="80" t="str">
        <f t="shared" si="16"/>
        <v>VENCIDO HACE -108 DÍAS</v>
      </c>
      <c r="AQ8" s="81">
        <f t="shared" si="17"/>
        <v>-108</v>
      </c>
      <c r="AR8" s="82"/>
      <c r="AS8" s="82"/>
      <c r="AT8" s="80">
        <f t="shared" si="18"/>
      </c>
      <c r="AU8" s="81">
        <f t="shared" si="23"/>
        <v>-44224</v>
      </c>
      <c r="AV8" s="82"/>
      <c r="AW8" s="82"/>
      <c r="AX8" s="80">
        <f t="shared" si="19"/>
      </c>
      <c r="AY8" s="81">
        <f t="shared" si="20"/>
        <v>-44224</v>
      </c>
    </row>
    <row r="9" spans="1:51" ht="15.75">
      <c r="A9" s="396"/>
      <c r="B9" s="79" t="s">
        <v>41</v>
      </c>
      <c r="C9" s="80"/>
      <c r="D9" s="80">
        <f aca="true" t="shared" si="24" ref="D9:D67">IF(C9="","",C9)</f>
      </c>
      <c r="E9" s="80"/>
      <c r="F9" s="80">
        <f t="shared" si="21"/>
      </c>
      <c r="G9" s="81" t="e">
        <f t="shared" si="0"/>
        <v>#VALUE!</v>
      </c>
      <c r="H9" s="80"/>
      <c r="I9" s="80"/>
      <c r="J9" s="80">
        <f t="shared" si="22"/>
      </c>
      <c r="K9" s="81">
        <f t="shared" si="1"/>
        <v>-44224</v>
      </c>
      <c r="L9" s="82"/>
      <c r="M9" s="82"/>
      <c r="N9" s="80">
        <f t="shared" si="2"/>
      </c>
      <c r="O9" s="81">
        <f t="shared" si="3"/>
        <v>-44224</v>
      </c>
      <c r="P9" s="82"/>
      <c r="Q9" s="82"/>
      <c r="R9" s="80">
        <f t="shared" si="4"/>
      </c>
      <c r="S9" s="81">
        <f t="shared" si="5"/>
        <v>-44224</v>
      </c>
      <c r="T9" s="82"/>
      <c r="U9" s="82"/>
      <c r="V9" s="80">
        <f t="shared" si="6"/>
      </c>
      <c r="W9" s="81">
        <f t="shared" si="7"/>
        <v>-44224</v>
      </c>
      <c r="X9" s="82"/>
      <c r="Y9" s="82"/>
      <c r="Z9" s="80">
        <f t="shared" si="8"/>
      </c>
      <c r="AA9" s="81">
        <f t="shared" si="9"/>
        <v>-44224</v>
      </c>
      <c r="AB9" s="82"/>
      <c r="AC9" s="82"/>
      <c r="AD9" s="80">
        <f t="shared" si="10"/>
      </c>
      <c r="AE9" s="81">
        <f t="shared" si="11"/>
        <v>-44224</v>
      </c>
      <c r="AF9" s="82">
        <v>44056</v>
      </c>
      <c r="AG9" s="82"/>
      <c r="AH9" s="80" t="str">
        <f t="shared" si="12"/>
        <v>VENCIDO HACE -168 DÍAS</v>
      </c>
      <c r="AI9" s="81">
        <f t="shared" si="13"/>
        <v>-168</v>
      </c>
      <c r="AJ9" s="82">
        <v>44095</v>
      </c>
      <c r="AK9" s="82"/>
      <c r="AL9" s="80" t="str">
        <f t="shared" si="14"/>
        <v>VENCIDO HACE -129 DÍAS</v>
      </c>
      <c r="AM9" s="81">
        <f t="shared" si="15"/>
        <v>-129</v>
      </c>
      <c r="AN9" s="82"/>
      <c r="AO9" s="82"/>
      <c r="AP9" s="80">
        <f t="shared" si="16"/>
      </c>
      <c r="AQ9" s="81">
        <f t="shared" si="17"/>
        <v>-44224</v>
      </c>
      <c r="AR9" s="82"/>
      <c r="AS9" s="82"/>
      <c r="AT9" s="80">
        <f t="shared" si="18"/>
      </c>
      <c r="AU9" s="81">
        <f t="shared" si="23"/>
        <v>-44224</v>
      </c>
      <c r="AV9" s="82"/>
      <c r="AW9" s="82"/>
      <c r="AX9" s="80">
        <f t="shared" si="19"/>
      </c>
      <c r="AY9" s="81">
        <f t="shared" si="20"/>
        <v>-44224</v>
      </c>
    </row>
    <row r="10" spans="1:51" ht="15.75">
      <c r="A10" s="396"/>
      <c r="B10" s="79" t="s">
        <v>43</v>
      </c>
      <c r="C10" s="80"/>
      <c r="D10" s="80">
        <f t="shared" si="24"/>
      </c>
      <c r="E10" s="80"/>
      <c r="F10" s="80">
        <f t="shared" si="21"/>
      </c>
      <c r="G10" s="81" t="e">
        <f t="shared" si="0"/>
        <v>#VALUE!</v>
      </c>
      <c r="H10" s="80"/>
      <c r="I10" s="80"/>
      <c r="J10" s="80">
        <f t="shared" si="22"/>
      </c>
      <c r="K10" s="81">
        <f t="shared" si="1"/>
        <v>-44224</v>
      </c>
      <c r="L10" s="82"/>
      <c r="M10" s="82"/>
      <c r="N10" s="80">
        <f t="shared" si="2"/>
      </c>
      <c r="O10" s="81">
        <f t="shared" si="3"/>
        <v>-44224</v>
      </c>
      <c r="P10" s="82"/>
      <c r="Q10" s="82"/>
      <c r="R10" s="80">
        <f t="shared" si="4"/>
      </c>
      <c r="S10" s="81">
        <f t="shared" si="5"/>
        <v>-44224</v>
      </c>
      <c r="T10" s="82"/>
      <c r="U10" s="82"/>
      <c r="V10" s="80">
        <f t="shared" si="6"/>
      </c>
      <c r="W10" s="81">
        <f t="shared" si="7"/>
        <v>-44224</v>
      </c>
      <c r="X10" s="82"/>
      <c r="Y10" s="82"/>
      <c r="Z10" s="80">
        <f t="shared" si="8"/>
      </c>
      <c r="AA10" s="81">
        <f t="shared" si="9"/>
        <v>-44224</v>
      </c>
      <c r="AB10" s="82"/>
      <c r="AC10" s="82"/>
      <c r="AD10" s="80">
        <f t="shared" si="10"/>
      </c>
      <c r="AE10" s="81">
        <f t="shared" si="11"/>
        <v>-44224</v>
      </c>
      <c r="AF10" s="82"/>
      <c r="AG10" s="82"/>
      <c r="AH10" s="80">
        <f t="shared" si="12"/>
      </c>
      <c r="AI10" s="81">
        <f t="shared" si="13"/>
        <v>-44224</v>
      </c>
      <c r="AJ10" s="82"/>
      <c r="AK10" s="82"/>
      <c r="AL10" s="80">
        <f t="shared" si="14"/>
      </c>
      <c r="AM10" s="81">
        <f t="shared" si="15"/>
        <v>-44224</v>
      </c>
      <c r="AN10" s="82">
        <v>44131</v>
      </c>
      <c r="AO10" s="82"/>
      <c r="AP10" s="80" t="str">
        <f t="shared" si="16"/>
        <v>VENCIDO HACE -93 DÍAS</v>
      </c>
      <c r="AQ10" s="81">
        <f t="shared" si="17"/>
        <v>-93</v>
      </c>
      <c r="AR10" s="82"/>
      <c r="AS10" s="82"/>
      <c r="AT10" s="80">
        <f t="shared" si="18"/>
      </c>
      <c r="AU10" s="81">
        <f t="shared" si="23"/>
        <v>-44224</v>
      </c>
      <c r="AV10" s="82"/>
      <c r="AW10" s="82"/>
      <c r="AX10" s="80">
        <f t="shared" si="19"/>
      </c>
      <c r="AY10" s="81">
        <f t="shared" si="20"/>
        <v>-44224</v>
      </c>
    </row>
    <row r="11" spans="1:51" ht="15.75" customHeight="1">
      <c r="A11" s="396"/>
      <c r="B11" s="79" t="s">
        <v>45</v>
      </c>
      <c r="C11" s="80"/>
      <c r="D11" s="80">
        <f t="shared" si="24"/>
      </c>
      <c r="E11" s="80"/>
      <c r="F11" s="80">
        <f t="shared" si="21"/>
      </c>
      <c r="G11" s="81" t="e">
        <f t="shared" si="0"/>
        <v>#VALUE!</v>
      </c>
      <c r="H11" s="80"/>
      <c r="I11" s="80"/>
      <c r="J11" s="80">
        <f t="shared" si="22"/>
      </c>
      <c r="K11" s="81">
        <f t="shared" si="1"/>
        <v>-44224</v>
      </c>
      <c r="L11" s="82"/>
      <c r="M11" s="82"/>
      <c r="N11" s="80">
        <f t="shared" si="2"/>
      </c>
      <c r="O11" s="81">
        <f t="shared" si="3"/>
        <v>-44224</v>
      </c>
      <c r="P11" s="82"/>
      <c r="Q11" s="82"/>
      <c r="R11" s="80">
        <f t="shared" si="4"/>
      </c>
      <c r="S11" s="81">
        <f t="shared" si="5"/>
        <v>-44224</v>
      </c>
      <c r="T11" s="82"/>
      <c r="U11" s="82"/>
      <c r="V11" s="80">
        <f t="shared" si="6"/>
      </c>
      <c r="W11" s="81">
        <f t="shared" si="7"/>
        <v>-44224</v>
      </c>
      <c r="X11" s="82"/>
      <c r="Y11" s="82"/>
      <c r="Z11" s="80">
        <f t="shared" si="8"/>
      </c>
      <c r="AA11" s="81">
        <f t="shared" si="9"/>
        <v>-44224</v>
      </c>
      <c r="AB11" s="82"/>
      <c r="AC11" s="82"/>
      <c r="AD11" s="80">
        <f t="shared" si="10"/>
      </c>
      <c r="AE11" s="81">
        <f t="shared" si="11"/>
        <v>-44224</v>
      </c>
      <c r="AF11" s="82"/>
      <c r="AG11" s="82"/>
      <c r="AH11" s="80">
        <f t="shared" si="12"/>
      </c>
      <c r="AI11" s="81">
        <f t="shared" si="13"/>
        <v>-44224</v>
      </c>
      <c r="AJ11" s="82"/>
      <c r="AK11" s="82"/>
      <c r="AL11" s="80">
        <f t="shared" si="14"/>
      </c>
      <c r="AM11" s="81">
        <f t="shared" si="15"/>
        <v>-44224</v>
      </c>
      <c r="AN11" s="82">
        <v>44123</v>
      </c>
      <c r="AO11" s="82"/>
      <c r="AP11" s="80" t="str">
        <f t="shared" si="16"/>
        <v>VENCIDO HACE -101 DÍAS</v>
      </c>
      <c r="AQ11" s="81">
        <f t="shared" si="17"/>
        <v>-101</v>
      </c>
      <c r="AR11" s="82"/>
      <c r="AS11" s="82"/>
      <c r="AT11" s="80">
        <f t="shared" si="18"/>
      </c>
      <c r="AU11" s="81">
        <f t="shared" si="23"/>
        <v>-44224</v>
      </c>
      <c r="AV11" s="82"/>
      <c r="AW11" s="82"/>
      <c r="AX11" s="80">
        <f t="shared" si="19"/>
      </c>
      <c r="AY11" s="81">
        <f t="shared" si="20"/>
        <v>-44224</v>
      </c>
    </row>
    <row r="12" spans="1:51" ht="15.75">
      <c r="A12" s="388" t="s">
        <v>177</v>
      </c>
      <c r="B12" s="79" t="s">
        <v>47</v>
      </c>
      <c r="C12" s="80"/>
      <c r="D12" s="80">
        <f t="shared" si="24"/>
      </c>
      <c r="E12" s="80"/>
      <c r="F12" s="80">
        <f t="shared" si="21"/>
      </c>
      <c r="G12" s="81" t="e">
        <f t="shared" si="0"/>
        <v>#VALUE!</v>
      </c>
      <c r="H12" s="80"/>
      <c r="I12" s="80"/>
      <c r="J12" s="80">
        <f t="shared" si="22"/>
      </c>
      <c r="K12" s="81">
        <f t="shared" si="1"/>
        <v>-44224</v>
      </c>
      <c r="L12" s="82"/>
      <c r="M12" s="82"/>
      <c r="N12" s="80">
        <f t="shared" si="2"/>
      </c>
      <c r="O12" s="81">
        <f t="shared" si="3"/>
        <v>-44224</v>
      </c>
      <c r="P12" s="82"/>
      <c r="Q12" s="82"/>
      <c r="R12" s="80">
        <f t="shared" si="4"/>
      </c>
      <c r="S12" s="81">
        <f t="shared" si="5"/>
        <v>-44224</v>
      </c>
      <c r="T12" s="82"/>
      <c r="U12" s="82"/>
      <c r="V12" s="80">
        <f t="shared" si="6"/>
      </c>
      <c r="W12" s="81">
        <f t="shared" si="7"/>
        <v>-44224</v>
      </c>
      <c r="X12" s="82"/>
      <c r="Y12" s="82"/>
      <c r="Z12" s="80">
        <f t="shared" si="8"/>
      </c>
      <c r="AA12" s="81">
        <f t="shared" si="9"/>
        <v>-44224</v>
      </c>
      <c r="AB12" s="82"/>
      <c r="AC12" s="82"/>
      <c r="AD12" s="80">
        <f t="shared" si="10"/>
      </c>
      <c r="AE12" s="81">
        <f t="shared" si="11"/>
        <v>-44224</v>
      </c>
      <c r="AF12" s="82"/>
      <c r="AG12" s="82"/>
      <c r="AH12" s="80">
        <f t="shared" si="12"/>
      </c>
      <c r="AI12" s="81">
        <f t="shared" si="13"/>
        <v>-44224</v>
      </c>
      <c r="AJ12" s="82"/>
      <c r="AK12" s="82"/>
      <c r="AL12" s="80">
        <f t="shared" si="14"/>
      </c>
      <c r="AM12" s="81">
        <f t="shared" si="15"/>
        <v>-44224</v>
      </c>
      <c r="AN12" s="82"/>
      <c r="AO12" s="82"/>
      <c r="AP12" s="80">
        <f t="shared" si="16"/>
      </c>
      <c r="AQ12" s="81">
        <f t="shared" si="17"/>
        <v>-44224</v>
      </c>
      <c r="AR12" s="82"/>
      <c r="AS12" s="82"/>
      <c r="AT12" s="80">
        <f t="shared" si="18"/>
      </c>
      <c r="AU12" s="81">
        <f t="shared" si="23"/>
        <v>-44224</v>
      </c>
      <c r="AV12" s="82"/>
      <c r="AW12" s="82"/>
      <c r="AX12" s="80">
        <f t="shared" si="19"/>
      </c>
      <c r="AY12" s="81">
        <f t="shared" si="20"/>
        <v>-44224</v>
      </c>
    </row>
    <row r="13" spans="1:51" ht="15.75">
      <c r="A13" s="388"/>
      <c r="B13" s="79" t="s">
        <v>48</v>
      </c>
      <c r="C13" s="80"/>
      <c r="D13" s="80">
        <f t="shared" si="24"/>
      </c>
      <c r="E13" s="80"/>
      <c r="F13" s="80">
        <f t="shared" si="21"/>
      </c>
      <c r="G13" s="81" t="e">
        <f t="shared" si="0"/>
        <v>#VALUE!</v>
      </c>
      <c r="H13" s="80"/>
      <c r="I13" s="80"/>
      <c r="J13" s="80">
        <f t="shared" si="22"/>
      </c>
      <c r="K13" s="81">
        <f t="shared" si="1"/>
        <v>-44224</v>
      </c>
      <c r="L13" s="82"/>
      <c r="M13" s="82"/>
      <c r="N13" s="80">
        <f t="shared" si="2"/>
      </c>
      <c r="O13" s="81">
        <f t="shared" si="3"/>
        <v>-44224</v>
      </c>
      <c r="P13" s="82"/>
      <c r="Q13" s="82"/>
      <c r="R13" s="80">
        <f t="shared" si="4"/>
      </c>
      <c r="S13" s="81">
        <f t="shared" si="5"/>
        <v>-44224</v>
      </c>
      <c r="T13" s="82"/>
      <c r="U13" s="82"/>
      <c r="V13" s="80">
        <f t="shared" si="6"/>
      </c>
      <c r="W13" s="81">
        <f t="shared" si="7"/>
        <v>-44224</v>
      </c>
      <c r="X13" s="82"/>
      <c r="Y13" s="82"/>
      <c r="Z13" s="80">
        <f t="shared" si="8"/>
      </c>
      <c r="AA13" s="81">
        <f t="shared" si="9"/>
        <v>-44224</v>
      </c>
      <c r="AB13" s="82">
        <v>44039</v>
      </c>
      <c r="AC13" s="82"/>
      <c r="AD13" s="80" t="str">
        <f t="shared" si="10"/>
        <v>VENCIDO HACE -185 DÍAS</v>
      </c>
      <c r="AE13" s="81">
        <f t="shared" si="11"/>
        <v>-185</v>
      </c>
      <c r="AF13" s="82">
        <v>44046</v>
      </c>
      <c r="AG13" s="82"/>
      <c r="AH13" s="80" t="str">
        <f t="shared" si="12"/>
        <v>VENCIDO HACE -178 DÍAS</v>
      </c>
      <c r="AI13" s="81">
        <f t="shared" si="13"/>
        <v>-178</v>
      </c>
      <c r="AJ13" s="82">
        <v>44081</v>
      </c>
      <c r="AK13" s="82"/>
      <c r="AL13" s="80" t="str">
        <f t="shared" si="14"/>
        <v>VENCIDO HACE -143 DÍAS</v>
      </c>
      <c r="AM13" s="81">
        <f t="shared" si="15"/>
        <v>-143</v>
      </c>
      <c r="AN13" s="82">
        <v>44123</v>
      </c>
      <c r="AO13" s="82"/>
      <c r="AP13" s="80" t="str">
        <f t="shared" si="16"/>
        <v>VENCIDO HACE -101 DÍAS</v>
      </c>
      <c r="AQ13" s="81">
        <f t="shared" si="17"/>
        <v>-101</v>
      </c>
      <c r="AR13" s="82">
        <v>44144</v>
      </c>
      <c r="AS13" s="82"/>
      <c r="AT13" s="80" t="str">
        <f t="shared" si="18"/>
        <v>VENCIDO HACE -80 DÍAS</v>
      </c>
      <c r="AU13" s="81">
        <f t="shared" si="23"/>
        <v>-80</v>
      </c>
      <c r="AV13" s="82">
        <v>44172</v>
      </c>
      <c r="AW13" s="82"/>
      <c r="AX13" s="80" t="str">
        <f t="shared" si="19"/>
        <v>VENCIDO HACE -52 DÍAS</v>
      </c>
      <c r="AY13" s="81">
        <f t="shared" si="20"/>
        <v>-52</v>
      </c>
    </row>
    <row r="14" spans="1:51" ht="33" customHeight="1">
      <c r="A14" s="388"/>
      <c r="B14" s="79" t="s">
        <v>49</v>
      </c>
      <c r="C14" s="80"/>
      <c r="D14" s="80">
        <f t="shared" si="24"/>
      </c>
      <c r="E14" s="80"/>
      <c r="F14" s="80">
        <f t="shared" si="21"/>
      </c>
      <c r="G14" s="81" t="e">
        <f t="shared" si="0"/>
        <v>#VALUE!</v>
      </c>
      <c r="H14" s="80"/>
      <c r="I14" s="80"/>
      <c r="J14" s="80">
        <f t="shared" si="22"/>
      </c>
      <c r="K14" s="81">
        <f t="shared" si="1"/>
        <v>-44224</v>
      </c>
      <c r="L14" s="82"/>
      <c r="M14" s="82"/>
      <c r="N14" s="80">
        <f t="shared" si="2"/>
      </c>
      <c r="O14" s="81">
        <f t="shared" si="3"/>
        <v>-44224</v>
      </c>
      <c r="P14" s="82"/>
      <c r="Q14" s="82"/>
      <c r="R14" s="80">
        <f t="shared" si="4"/>
      </c>
      <c r="S14" s="81">
        <f t="shared" si="5"/>
        <v>-44224</v>
      </c>
      <c r="T14" s="82">
        <v>43976</v>
      </c>
      <c r="U14" s="82"/>
      <c r="V14" s="80" t="str">
        <f t="shared" si="6"/>
        <v>VENCIDO HACE -248 DÍAS</v>
      </c>
      <c r="W14" s="81">
        <f t="shared" si="7"/>
        <v>-248</v>
      </c>
      <c r="X14" s="82"/>
      <c r="Y14" s="82"/>
      <c r="Z14" s="80">
        <f t="shared" si="8"/>
      </c>
      <c r="AA14" s="81">
        <f t="shared" si="9"/>
        <v>-44224</v>
      </c>
      <c r="AB14" s="82"/>
      <c r="AC14" s="82"/>
      <c r="AD14" s="80">
        <f t="shared" si="10"/>
      </c>
      <c r="AE14" s="81">
        <f t="shared" si="11"/>
        <v>-44224</v>
      </c>
      <c r="AF14" s="82"/>
      <c r="AG14" s="82"/>
      <c r="AH14" s="80">
        <f t="shared" si="12"/>
      </c>
      <c r="AI14" s="81">
        <f t="shared" si="13"/>
        <v>-44224</v>
      </c>
      <c r="AJ14" s="82"/>
      <c r="AK14" s="82"/>
      <c r="AL14" s="80">
        <f t="shared" si="14"/>
      </c>
      <c r="AM14" s="81">
        <f t="shared" si="15"/>
        <v>-44224</v>
      </c>
      <c r="AN14" s="82"/>
      <c r="AO14" s="82"/>
      <c r="AP14" s="80">
        <f t="shared" si="16"/>
      </c>
      <c r="AQ14" s="81">
        <f t="shared" si="17"/>
        <v>-44224</v>
      </c>
      <c r="AR14" s="82">
        <v>44152</v>
      </c>
      <c r="AS14" s="82"/>
      <c r="AT14" s="80" t="str">
        <f t="shared" si="18"/>
        <v>VENCIDO HACE -72 DÍAS</v>
      </c>
      <c r="AU14" s="81">
        <f t="shared" si="23"/>
        <v>-72</v>
      </c>
      <c r="AV14" s="82"/>
      <c r="AW14" s="82"/>
      <c r="AX14" s="80">
        <f t="shared" si="19"/>
      </c>
      <c r="AY14" s="81">
        <f t="shared" si="20"/>
        <v>-44224</v>
      </c>
    </row>
    <row r="15" spans="1:51" ht="15" customHeight="1">
      <c r="A15" s="388"/>
      <c r="B15" s="83" t="s">
        <v>51</v>
      </c>
      <c r="C15" s="80"/>
      <c r="D15" s="80">
        <f t="shared" si="24"/>
      </c>
      <c r="E15" s="80"/>
      <c r="F15" s="80">
        <f t="shared" si="21"/>
      </c>
      <c r="G15" s="81" t="e">
        <f t="shared" si="0"/>
        <v>#VALUE!</v>
      </c>
      <c r="H15" s="80"/>
      <c r="I15" s="80"/>
      <c r="J15" s="80">
        <f t="shared" si="22"/>
      </c>
      <c r="K15" s="81">
        <f t="shared" si="1"/>
        <v>-44224</v>
      </c>
      <c r="L15" s="82"/>
      <c r="M15" s="82"/>
      <c r="N15" s="80">
        <f t="shared" si="2"/>
      </c>
      <c r="O15" s="81">
        <f t="shared" si="3"/>
        <v>-44224</v>
      </c>
      <c r="P15" s="82"/>
      <c r="Q15" s="82"/>
      <c r="R15" s="80">
        <f t="shared" si="4"/>
      </c>
      <c r="S15" s="81">
        <f t="shared" si="5"/>
        <v>-44224</v>
      </c>
      <c r="T15" s="82"/>
      <c r="U15" s="82"/>
      <c r="V15" s="80">
        <f t="shared" si="6"/>
      </c>
      <c r="W15" s="81">
        <f t="shared" si="7"/>
        <v>-44224</v>
      </c>
      <c r="X15" s="82"/>
      <c r="Y15" s="82"/>
      <c r="Z15" s="80">
        <f t="shared" si="8"/>
      </c>
      <c r="AA15" s="81">
        <f t="shared" si="9"/>
        <v>-44224</v>
      </c>
      <c r="AB15" s="82"/>
      <c r="AC15" s="82"/>
      <c r="AD15" s="80">
        <f t="shared" si="10"/>
      </c>
      <c r="AE15" s="81">
        <f t="shared" si="11"/>
        <v>-44224</v>
      </c>
      <c r="AF15" s="82"/>
      <c r="AG15" s="82"/>
      <c r="AH15" s="80">
        <f t="shared" si="12"/>
      </c>
      <c r="AI15" s="81">
        <f t="shared" si="13"/>
        <v>-44224</v>
      </c>
      <c r="AJ15" s="82">
        <v>44081</v>
      </c>
      <c r="AK15" s="82"/>
      <c r="AL15" s="80" t="str">
        <f t="shared" si="14"/>
        <v>VENCIDO HACE -143 DÍAS</v>
      </c>
      <c r="AM15" s="81">
        <f t="shared" si="15"/>
        <v>-143</v>
      </c>
      <c r="AN15" s="82"/>
      <c r="AO15" s="82"/>
      <c r="AP15" s="80">
        <f t="shared" si="16"/>
      </c>
      <c r="AQ15" s="81">
        <f t="shared" si="17"/>
        <v>-44224</v>
      </c>
      <c r="AR15" s="82"/>
      <c r="AS15" s="82"/>
      <c r="AT15" s="80">
        <f t="shared" si="18"/>
      </c>
      <c r="AU15" s="81">
        <f t="shared" si="23"/>
        <v>-44224</v>
      </c>
      <c r="AV15" s="82"/>
      <c r="AW15" s="82"/>
      <c r="AX15" s="80">
        <f t="shared" si="19"/>
      </c>
      <c r="AY15" s="81">
        <f t="shared" si="20"/>
        <v>-44224</v>
      </c>
    </row>
    <row r="16" spans="1:51" ht="22.5" customHeight="1">
      <c r="A16" s="388" t="s">
        <v>52</v>
      </c>
      <c r="B16" s="79" t="s">
        <v>53</v>
      </c>
      <c r="C16" s="80"/>
      <c r="D16" s="80">
        <f t="shared" si="24"/>
      </c>
      <c r="E16" s="80"/>
      <c r="F16" s="80">
        <f t="shared" si="21"/>
      </c>
      <c r="G16" s="81" t="e">
        <f t="shared" si="0"/>
        <v>#VALUE!</v>
      </c>
      <c r="H16" s="80"/>
      <c r="I16" s="80"/>
      <c r="J16" s="80">
        <f t="shared" si="22"/>
      </c>
      <c r="K16" s="81">
        <f t="shared" si="1"/>
        <v>-44224</v>
      </c>
      <c r="L16" s="82"/>
      <c r="M16" s="82"/>
      <c r="N16" s="80">
        <f t="shared" si="2"/>
      </c>
      <c r="O16" s="81">
        <f t="shared" si="3"/>
        <v>-44224</v>
      </c>
      <c r="P16" s="82"/>
      <c r="Q16" s="82"/>
      <c r="R16" s="80">
        <f t="shared" si="4"/>
      </c>
      <c r="S16" s="81">
        <f t="shared" si="5"/>
        <v>-44224</v>
      </c>
      <c r="T16" s="82"/>
      <c r="U16" s="82"/>
      <c r="V16" s="80">
        <f t="shared" si="6"/>
      </c>
      <c r="W16" s="81">
        <f t="shared" si="7"/>
        <v>-44224</v>
      </c>
      <c r="X16" s="101"/>
      <c r="Y16" s="82"/>
      <c r="Z16" s="100">
        <f t="shared" si="8"/>
      </c>
      <c r="AA16" s="81">
        <f t="shared" si="9"/>
        <v>-44224</v>
      </c>
      <c r="AB16" s="82"/>
      <c r="AC16" s="82"/>
      <c r="AD16" s="80">
        <f t="shared" si="10"/>
      </c>
      <c r="AE16" s="81">
        <f t="shared" si="11"/>
        <v>-44224</v>
      </c>
      <c r="AF16" s="82"/>
      <c r="AG16" s="82"/>
      <c r="AH16" s="80">
        <f t="shared" si="12"/>
      </c>
      <c r="AI16" s="81">
        <f t="shared" si="13"/>
        <v>-44224</v>
      </c>
      <c r="AJ16" s="82"/>
      <c r="AK16" s="82"/>
      <c r="AL16" s="80">
        <f t="shared" si="14"/>
      </c>
      <c r="AM16" s="81">
        <f t="shared" si="15"/>
        <v>-44224</v>
      </c>
      <c r="AN16" s="82"/>
      <c r="AO16" s="82"/>
      <c r="AP16" s="80">
        <f t="shared" si="16"/>
      </c>
      <c r="AQ16" s="81">
        <f t="shared" si="17"/>
        <v>-44224</v>
      </c>
      <c r="AR16" s="82">
        <v>44155</v>
      </c>
      <c r="AS16" s="82"/>
      <c r="AT16" s="80" t="str">
        <f t="shared" si="18"/>
        <v>VENCIDO HACE -69 DÍAS</v>
      </c>
      <c r="AU16" s="81">
        <f t="shared" si="23"/>
        <v>-69</v>
      </c>
      <c r="AV16" s="82"/>
      <c r="AW16" s="82"/>
      <c r="AX16" s="80">
        <f t="shared" si="19"/>
      </c>
      <c r="AY16" s="81">
        <f t="shared" si="20"/>
        <v>-44224</v>
      </c>
    </row>
    <row r="17" spans="1:51" ht="22.5" customHeight="1">
      <c r="A17" s="388"/>
      <c r="B17" s="79" t="s">
        <v>54</v>
      </c>
      <c r="C17" s="80"/>
      <c r="D17" s="80">
        <f t="shared" si="24"/>
      </c>
      <c r="E17" s="80"/>
      <c r="F17" s="80">
        <f t="shared" si="21"/>
      </c>
      <c r="G17" s="81" t="e">
        <f t="shared" si="0"/>
        <v>#VALUE!</v>
      </c>
      <c r="H17" s="80"/>
      <c r="I17" s="80"/>
      <c r="J17" s="80">
        <f t="shared" si="22"/>
      </c>
      <c r="K17" s="81">
        <f t="shared" si="1"/>
        <v>-44224</v>
      </c>
      <c r="L17" s="82"/>
      <c r="M17" s="82"/>
      <c r="N17" s="80">
        <f t="shared" si="2"/>
      </c>
      <c r="O17" s="81">
        <f t="shared" si="3"/>
        <v>-44224</v>
      </c>
      <c r="P17" s="82"/>
      <c r="Q17" s="82"/>
      <c r="R17" s="80">
        <f t="shared" si="4"/>
      </c>
      <c r="S17" s="81">
        <f t="shared" si="5"/>
        <v>-44224</v>
      </c>
      <c r="T17" s="82"/>
      <c r="U17" s="82"/>
      <c r="V17" s="80">
        <f t="shared" si="6"/>
      </c>
      <c r="W17" s="81">
        <f t="shared" si="7"/>
        <v>-44224</v>
      </c>
      <c r="X17" s="82"/>
      <c r="Y17" s="82"/>
      <c r="Z17" s="80">
        <f t="shared" si="8"/>
      </c>
      <c r="AA17" s="81">
        <f t="shared" si="9"/>
        <v>-44224</v>
      </c>
      <c r="AB17" s="82"/>
      <c r="AC17" s="82"/>
      <c r="AD17" s="80">
        <f t="shared" si="10"/>
      </c>
      <c r="AE17" s="81">
        <f t="shared" si="11"/>
        <v>-44224</v>
      </c>
      <c r="AF17" s="82">
        <v>44069</v>
      </c>
      <c r="AG17" s="82"/>
      <c r="AH17" s="80" t="str">
        <f t="shared" si="12"/>
        <v>VENCIDO HACE -155 DÍAS</v>
      </c>
      <c r="AI17" s="81">
        <f t="shared" si="13"/>
        <v>-155</v>
      </c>
      <c r="AJ17" s="82"/>
      <c r="AK17" s="82"/>
      <c r="AL17" s="80">
        <f t="shared" si="14"/>
      </c>
      <c r="AM17" s="81">
        <f t="shared" si="15"/>
        <v>-44224</v>
      </c>
      <c r="AN17" s="82"/>
      <c r="AO17" s="82"/>
      <c r="AP17" s="80">
        <f t="shared" si="16"/>
      </c>
      <c r="AQ17" s="81">
        <f t="shared" si="17"/>
        <v>-44224</v>
      </c>
      <c r="AR17" s="82">
        <v>44162</v>
      </c>
      <c r="AS17" s="82"/>
      <c r="AT17" s="80" t="str">
        <f t="shared" si="18"/>
        <v>VENCIDO HACE -62 DÍAS</v>
      </c>
      <c r="AU17" s="81">
        <f t="shared" si="23"/>
        <v>-62</v>
      </c>
      <c r="AV17" s="82"/>
      <c r="AW17" s="82"/>
      <c r="AX17" s="80">
        <f t="shared" si="19"/>
      </c>
      <c r="AY17" s="81">
        <f t="shared" si="20"/>
        <v>-44224</v>
      </c>
    </row>
    <row r="18" spans="1:51" ht="27.75" customHeight="1">
      <c r="A18" s="388"/>
      <c r="B18" s="79" t="s">
        <v>55</v>
      </c>
      <c r="C18" s="80"/>
      <c r="D18" s="80">
        <f t="shared" si="24"/>
      </c>
      <c r="E18" s="80"/>
      <c r="F18" s="80">
        <f t="shared" si="21"/>
      </c>
      <c r="G18" s="81" t="e">
        <f t="shared" si="0"/>
        <v>#VALUE!</v>
      </c>
      <c r="H18" s="80"/>
      <c r="I18" s="80"/>
      <c r="J18" s="80">
        <f t="shared" si="22"/>
      </c>
      <c r="K18" s="81">
        <f t="shared" si="1"/>
        <v>-44224</v>
      </c>
      <c r="L18" s="82"/>
      <c r="M18" s="82"/>
      <c r="N18" s="80">
        <f t="shared" si="2"/>
      </c>
      <c r="O18" s="81">
        <f t="shared" si="3"/>
        <v>-44224</v>
      </c>
      <c r="P18" s="82"/>
      <c r="Q18" s="82"/>
      <c r="R18" s="80">
        <f t="shared" si="4"/>
      </c>
      <c r="S18" s="81">
        <f t="shared" si="5"/>
        <v>-44224</v>
      </c>
      <c r="T18" s="82"/>
      <c r="U18" s="82"/>
      <c r="V18" s="80">
        <f t="shared" si="6"/>
      </c>
      <c r="W18" s="81">
        <f t="shared" si="7"/>
        <v>-44224</v>
      </c>
      <c r="X18" s="80"/>
      <c r="Y18" s="80"/>
      <c r="Z18" s="80">
        <f t="shared" si="8"/>
      </c>
      <c r="AA18" s="81">
        <f t="shared" si="9"/>
        <v>-44224</v>
      </c>
      <c r="AB18" s="82"/>
      <c r="AC18" s="82"/>
      <c r="AD18" s="80">
        <f t="shared" si="10"/>
      </c>
      <c r="AE18" s="81">
        <f t="shared" si="11"/>
        <v>-44224</v>
      </c>
      <c r="AF18" s="82"/>
      <c r="AG18" s="82"/>
      <c r="AH18" s="80">
        <f t="shared" si="12"/>
      </c>
      <c r="AI18" s="81">
        <f t="shared" si="13"/>
        <v>-44224</v>
      </c>
      <c r="AJ18" s="82"/>
      <c r="AK18" s="82"/>
      <c r="AL18" s="80">
        <f t="shared" si="14"/>
      </c>
      <c r="AM18" s="81">
        <f t="shared" si="15"/>
        <v>-44224</v>
      </c>
      <c r="AN18" s="82"/>
      <c r="AO18" s="82"/>
      <c r="AP18" s="80">
        <f t="shared" si="16"/>
      </c>
      <c r="AQ18" s="81">
        <f t="shared" si="17"/>
        <v>-44224</v>
      </c>
      <c r="AR18" s="82"/>
      <c r="AS18" s="82"/>
      <c r="AT18" s="80">
        <f t="shared" si="18"/>
      </c>
      <c r="AU18" s="81">
        <f t="shared" si="23"/>
        <v>-44224</v>
      </c>
      <c r="AV18" s="82">
        <v>44175</v>
      </c>
      <c r="AW18" s="82"/>
      <c r="AX18" s="80" t="str">
        <f t="shared" si="19"/>
        <v>VENCIDO HACE -49 DÍAS</v>
      </c>
      <c r="AY18" s="81">
        <f t="shared" si="20"/>
        <v>-49</v>
      </c>
    </row>
    <row r="19" spans="1:51" ht="22.5" customHeight="1">
      <c r="A19" s="389" t="s">
        <v>141</v>
      </c>
      <c r="B19" s="79" t="s">
        <v>148</v>
      </c>
      <c r="C19" s="80"/>
      <c r="D19" s="80">
        <f t="shared" si="24"/>
      </c>
      <c r="E19" s="80"/>
      <c r="F19" s="80">
        <f t="shared" si="21"/>
      </c>
      <c r="G19" s="81" t="e">
        <f t="shared" si="0"/>
        <v>#VALUE!</v>
      </c>
      <c r="H19" s="80"/>
      <c r="I19" s="80"/>
      <c r="J19" s="80">
        <f t="shared" si="22"/>
      </c>
      <c r="K19" s="81">
        <f t="shared" si="1"/>
        <v>-44224</v>
      </c>
      <c r="L19" s="82"/>
      <c r="M19" s="82"/>
      <c r="N19" s="80">
        <f t="shared" si="2"/>
      </c>
      <c r="O19" s="81">
        <f t="shared" si="3"/>
        <v>-44224</v>
      </c>
      <c r="P19" s="82"/>
      <c r="Q19" s="82"/>
      <c r="R19" s="80">
        <f t="shared" si="4"/>
      </c>
      <c r="S19" s="81">
        <f t="shared" si="5"/>
        <v>-44224</v>
      </c>
      <c r="T19" s="82"/>
      <c r="U19" s="82"/>
      <c r="V19" s="80">
        <f t="shared" si="6"/>
      </c>
      <c r="W19" s="81">
        <f t="shared" si="7"/>
        <v>-44224</v>
      </c>
      <c r="X19" s="82"/>
      <c r="Y19" s="82"/>
      <c r="Z19" s="80">
        <f t="shared" si="8"/>
      </c>
      <c r="AA19" s="81">
        <f t="shared" si="9"/>
        <v>-44224</v>
      </c>
      <c r="AB19" s="82"/>
      <c r="AC19" s="82"/>
      <c r="AD19" s="80">
        <f t="shared" si="10"/>
      </c>
      <c r="AE19" s="81">
        <f t="shared" si="11"/>
        <v>-44224</v>
      </c>
      <c r="AF19" s="82">
        <v>44060</v>
      </c>
      <c r="AG19" s="82"/>
      <c r="AH19" s="80" t="str">
        <f t="shared" si="12"/>
        <v>VENCIDO HACE -164 DÍAS</v>
      </c>
      <c r="AI19" s="81">
        <f t="shared" si="13"/>
        <v>-164</v>
      </c>
      <c r="AJ19" s="82">
        <v>44084</v>
      </c>
      <c r="AK19" s="82"/>
      <c r="AL19" s="80" t="str">
        <f t="shared" si="14"/>
        <v>VENCIDO HACE -140 DÍAS</v>
      </c>
      <c r="AM19" s="81">
        <f t="shared" si="15"/>
        <v>-140</v>
      </c>
      <c r="AN19" s="82">
        <v>44119</v>
      </c>
      <c r="AO19" s="82"/>
      <c r="AP19" s="80" t="str">
        <f t="shared" si="16"/>
        <v>VENCIDO HACE -105 DÍAS</v>
      </c>
      <c r="AQ19" s="81">
        <f t="shared" si="17"/>
        <v>-105</v>
      </c>
      <c r="AR19" s="82"/>
      <c r="AS19" s="82"/>
      <c r="AT19" s="80">
        <f t="shared" si="18"/>
      </c>
      <c r="AU19" s="81">
        <f t="shared" si="23"/>
        <v>-44224</v>
      </c>
      <c r="AV19" s="82"/>
      <c r="AW19" s="82"/>
      <c r="AX19" s="80">
        <f t="shared" si="19"/>
      </c>
      <c r="AY19" s="81">
        <f t="shared" si="20"/>
        <v>-44224</v>
      </c>
    </row>
    <row r="20" spans="1:51" ht="22.5">
      <c r="A20" s="389"/>
      <c r="B20" s="84" t="s">
        <v>57</v>
      </c>
      <c r="C20" s="80"/>
      <c r="D20" s="80">
        <f t="shared" si="24"/>
      </c>
      <c r="E20" s="80"/>
      <c r="F20" s="80">
        <f t="shared" si="21"/>
      </c>
      <c r="G20" s="81" t="e">
        <f t="shared" si="0"/>
        <v>#VALUE!</v>
      </c>
      <c r="H20" s="80"/>
      <c r="I20" s="80"/>
      <c r="J20" s="80">
        <f t="shared" si="22"/>
      </c>
      <c r="K20" s="81">
        <f t="shared" si="1"/>
        <v>-44224</v>
      </c>
      <c r="L20" s="82"/>
      <c r="M20" s="82"/>
      <c r="N20" s="80">
        <f t="shared" si="2"/>
      </c>
      <c r="O20" s="81">
        <f t="shared" si="3"/>
        <v>-44224</v>
      </c>
      <c r="P20" s="82"/>
      <c r="Q20" s="82"/>
      <c r="R20" s="80">
        <f t="shared" si="4"/>
      </c>
      <c r="S20" s="81">
        <f t="shared" si="5"/>
        <v>-44224</v>
      </c>
      <c r="T20" s="82"/>
      <c r="U20" s="82"/>
      <c r="V20" s="80">
        <f t="shared" si="6"/>
      </c>
      <c r="W20" s="81">
        <f t="shared" si="7"/>
        <v>-44224</v>
      </c>
      <c r="X20" s="82"/>
      <c r="Y20" s="82"/>
      <c r="Z20" s="80">
        <f t="shared" si="8"/>
      </c>
      <c r="AA20" s="81">
        <f t="shared" si="9"/>
        <v>-44224</v>
      </c>
      <c r="AB20" s="82"/>
      <c r="AC20" s="82"/>
      <c r="AD20" s="80">
        <f t="shared" si="10"/>
      </c>
      <c r="AE20" s="81">
        <f t="shared" si="11"/>
        <v>-44224</v>
      </c>
      <c r="AF20" s="82"/>
      <c r="AG20" s="82"/>
      <c r="AH20" s="80">
        <f t="shared" si="12"/>
      </c>
      <c r="AI20" s="81">
        <f t="shared" si="13"/>
        <v>-44224</v>
      </c>
      <c r="AJ20" s="82"/>
      <c r="AK20" s="82"/>
      <c r="AL20" s="80">
        <f t="shared" si="14"/>
      </c>
      <c r="AM20" s="81">
        <f t="shared" si="15"/>
        <v>-44224</v>
      </c>
      <c r="AN20" s="82"/>
      <c r="AO20" s="82"/>
      <c r="AP20" s="80">
        <f t="shared" si="16"/>
      </c>
      <c r="AQ20" s="81">
        <f t="shared" si="17"/>
        <v>-44224</v>
      </c>
      <c r="AR20" s="82">
        <v>44148</v>
      </c>
      <c r="AS20" s="82"/>
      <c r="AT20" s="80" t="str">
        <f t="shared" si="18"/>
        <v>VENCIDO HACE -76 DÍAS</v>
      </c>
      <c r="AU20" s="81">
        <f t="shared" si="23"/>
        <v>-76</v>
      </c>
      <c r="AV20" s="82"/>
      <c r="AW20" s="82"/>
      <c r="AX20" s="80">
        <f t="shared" si="19"/>
      </c>
      <c r="AY20" s="81">
        <f t="shared" si="20"/>
        <v>-44224</v>
      </c>
    </row>
    <row r="21" spans="1:51" ht="15.75">
      <c r="A21" s="389"/>
      <c r="B21" s="79" t="s">
        <v>58</v>
      </c>
      <c r="C21" s="80"/>
      <c r="D21" s="80">
        <f t="shared" si="24"/>
      </c>
      <c r="E21" s="80"/>
      <c r="F21" s="80">
        <f t="shared" si="21"/>
      </c>
      <c r="G21" s="81" t="e">
        <f t="shared" si="0"/>
        <v>#VALUE!</v>
      </c>
      <c r="H21" s="80"/>
      <c r="I21" s="80"/>
      <c r="J21" s="80">
        <f t="shared" si="22"/>
      </c>
      <c r="K21" s="81">
        <f t="shared" si="1"/>
        <v>-44224</v>
      </c>
      <c r="L21" s="82"/>
      <c r="M21" s="82"/>
      <c r="N21" s="80">
        <f t="shared" si="2"/>
      </c>
      <c r="O21" s="81">
        <f t="shared" si="3"/>
        <v>-44224</v>
      </c>
      <c r="P21" s="82">
        <v>43935</v>
      </c>
      <c r="Q21" s="82"/>
      <c r="R21" s="80" t="str">
        <f t="shared" si="4"/>
        <v>VENCIDO HACE -289 DÍAS</v>
      </c>
      <c r="S21" s="81">
        <f t="shared" si="5"/>
        <v>-289</v>
      </c>
      <c r="T21" s="82">
        <v>43969</v>
      </c>
      <c r="U21" s="82"/>
      <c r="V21" s="80" t="str">
        <f t="shared" si="6"/>
        <v>VENCIDO HACE -255 DÍAS</v>
      </c>
      <c r="W21" s="81">
        <f t="shared" si="7"/>
        <v>-255</v>
      </c>
      <c r="X21" s="82"/>
      <c r="Y21" s="82"/>
      <c r="Z21" s="80">
        <f t="shared" si="8"/>
      </c>
      <c r="AA21" s="81">
        <f t="shared" si="9"/>
        <v>-44224</v>
      </c>
      <c r="AB21" s="82"/>
      <c r="AC21" s="82"/>
      <c r="AD21" s="80">
        <f t="shared" si="10"/>
      </c>
      <c r="AE21" s="81">
        <f t="shared" si="11"/>
        <v>-44224</v>
      </c>
      <c r="AF21" s="82"/>
      <c r="AG21" s="82"/>
      <c r="AH21" s="80">
        <f t="shared" si="12"/>
      </c>
      <c r="AI21" s="81">
        <f t="shared" si="13"/>
        <v>-44224</v>
      </c>
      <c r="AJ21" s="82"/>
      <c r="AK21" s="82"/>
      <c r="AL21" s="80">
        <f t="shared" si="14"/>
      </c>
      <c r="AM21" s="81">
        <f t="shared" si="15"/>
        <v>-44224</v>
      </c>
      <c r="AN21" s="82"/>
      <c r="AO21" s="82"/>
      <c r="AP21" s="80">
        <f t="shared" si="16"/>
      </c>
      <c r="AQ21" s="81">
        <f t="shared" si="17"/>
        <v>-44224</v>
      </c>
      <c r="AR21" s="82">
        <v>44161</v>
      </c>
      <c r="AS21" s="82"/>
      <c r="AT21" s="80" t="str">
        <f t="shared" si="18"/>
        <v>VENCIDO HACE -63 DÍAS</v>
      </c>
      <c r="AU21" s="81">
        <f t="shared" si="23"/>
        <v>-63</v>
      </c>
      <c r="AV21" s="82"/>
      <c r="AW21" s="82"/>
      <c r="AX21" s="80">
        <f t="shared" si="19"/>
      </c>
      <c r="AY21" s="81">
        <f t="shared" si="20"/>
        <v>-44224</v>
      </c>
    </row>
    <row r="22" spans="1:51" ht="15.75">
      <c r="A22" s="389"/>
      <c r="B22" s="79" t="s">
        <v>59</v>
      </c>
      <c r="C22" s="80"/>
      <c r="D22" s="80">
        <f t="shared" si="24"/>
      </c>
      <c r="E22" s="80"/>
      <c r="F22" s="80">
        <f t="shared" si="21"/>
      </c>
      <c r="G22" s="81" t="e">
        <f t="shared" si="0"/>
        <v>#VALUE!</v>
      </c>
      <c r="H22" s="80"/>
      <c r="I22" s="80"/>
      <c r="J22" s="80">
        <f t="shared" si="22"/>
      </c>
      <c r="K22" s="81">
        <f t="shared" si="1"/>
        <v>-44224</v>
      </c>
      <c r="L22" s="82"/>
      <c r="M22" s="82"/>
      <c r="N22" s="80">
        <f t="shared" si="2"/>
      </c>
      <c r="O22" s="81">
        <f t="shared" si="3"/>
        <v>-44224</v>
      </c>
      <c r="P22" s="82"/>
      <c r="Q22" s="82"/>
      <c r="R22" s="80">
        <f t="shared" si="4"/>
      </c>
      <c r="S22" s="81">
        <f t="shared" si="5"/>
        <v>-44224</v>
      </c>
      <c r="T22" s="82"/>
      <c r="U22" s="82"/>
      <c r="V22" s="80">
        <f t="shared" si="6"/>
      </c>
      <c r="W22" s="81">
        <f t="shared" si="7"/>
        <v>-44224</v>
      </c>
      <c r="X22" s="82"/>
      <c r="Y22" s="82"/>
      <c r="Z22" s="80">
        <f t="shared" si="8"/>
      </c>
      <c r="AA22" s="81">
        <f t="shared" si="9"/>
        <v>-44224</v>
      </c>
      <c r="AB22" s="82"/>
      <c r="AC22" s="82"/>
      <c r="AD22" s="80">
        <f t="shared" si="10"/>
      </c>
      <c r="AE22" s="81">
        <f t="shared" si="11"/>
        <v>-44224</v>
      </c>
      <c r="AF22" s="82"/>
      <c r="AG22" s="82"/>
      <c r="AH22" s="80">
        <f t="shared" si="12"/>
      </c>
      <c r="AI22" s="81">
        <f t="shared" si="13"/>
        <v>-44224</v>
      </c>
      <c r="AJ22" s="82"/>
      <c r="AK22" s="82"/>
      <c r="AL22" s="80">
        <f t="shared" si="14"/>
      </c>
      <c r="AM22" s="81">
        <f t="shared" si="15"/>
        <v>-44224</v>
      </c>
      <c r="AN22" s="82"/>
      <c r="AO22" s="82"/>
      <c r="AP22" s="80">
        <f t="shared" si="16"/>
      </c>
      <c r="AQ22" s="81">
        <f t="shared" si="17"/>
        <v>-44224</v>
      </c>
      <c r="AR22" s="82"/>
      <c r="AS22" s="82"/>
      <c r="AT22" s="80">
        <f t="shared" si="18"/>
      </c>
      <c r="AU22" s="81">
        <f t="shared" si="23"/>
        <v>-44224</v>
      </c>
      <c r="AV22" s="82"/>
      <c r="AW22" s="82"/>
      <c r="AX22" s="80">
        <f t="shared" si="19"/>
      </c>
      <c r="AY22" s="81">
        <f t="shared" si="20"/>
        <v>-44224</v>
      </c>
    </row>
    <row r="23" spans="1:51" ht="19.5" customHeight="1">
      <c r="A23" s="389"/>
      <c r="B23" s="83" t="s">
        <v>51</v>
      </c>
      <c r="C23" s="80"/>
      <c r="D23" s="80">
        <f t="shared" si="24"/>
      </c>
      <c r="E23" s="80"/>
      <c r="F23" s="80">
        <f t="shared" si="21"/>
      </c>
      <c r="G23" s="81" t="e">
        <f t="shared" si="0"/>
        <v>#VALUE!</v>
      </c>
      <c r="H23" s="80"/>
      <c r="I23" s="80"/>
      <c r="J23" s="80">
        <f t="shared" si="22"/>
      </c>
      <c r="K23" s="81">
        <f t="shared" si="1"/>
        <v>-44224</v>
      </c>
      <c r="L23" s="82"/>
      <c r="M23" s="82"/>
      <c r="N23" s="80">
        <f t="shared" si="2"/>
      </c>
      <c r="O23" s="81">
        <f t="shared" si="3"/>
        <v>-44224</v>
      </c>
      <c r="P23" s="82"/>
      <c r="Q23" s="82"/>
      <c r="R23" s="80">
        <f t="shared" si="4"/>
      </c>
      <c r="S23" s="81">
        <f t="shared" si="5"/>
        <v>-44224</v>
      </c>
      <c r="T23" s="82"/>
      <c r="U23" s="82"/>
      <c r="V23" s="80">
        <f t="shared" si="6"/>
      </c>
      <c r="W23" s="81">
        <f t="shared" si="7"/>
        <v>-44224</v>
      </c>
      <c r="X23" s="82"/>
      <c r="Y23" s="82"/>
      <c r="Z23" s="80">
        <f t="shared" si="8"/>
      </c>
      <c r="AA23" s="81">
        <f t="shared" si="9"/>
        <v>-44224</v>
      </c>
      <c r="AB23" s="82"/>
      <c r="AC23" s="82"/>
      <c r="AD23" s="80">
        <f t="shared" si="10"/>
      </c>
      <c r="AE23" s="81">
        <f t="shared" si="11"/>
        <v>-44224</v>
      </c>
      <c r="AF23" s="82"/>
      <c r="AG23" s="82"/>
      <c r="AH23" s="80">
        <f t="shared" si="12"/>
      </c>
      <c r="AI23" s="81">
        <f t="shared" si="13"/>
        <v>-44224</v>
      </c>
      <c r="AJ23" s="82"/>
      <c r="AK23" s="82"/>
      <c r="AL23" s="80">
        <f t="shared" si="14"/>
      </c>
      <c r="AM23" s="81">
        <f t="shared" si="15"/>
        <v>-44224</v>
      </c>
      <c r="AN23" s="82"/>
      <c r="AO23" s="82"/>
      <c r="AP23" s="80">
        <f t="shared" si="16"/>
      </c>
      <c r="AQ23" s="81">
        <f t="shared" si="17"/>
        <v>-44224</v>
      </c>
      <c r="AR23" s="82">
        <v>44148</v>
      </c>
      <c r="AS23" s="82"/>
      <c r="AT23" s="80" t="str">
        <f t="shared" si="18"/>
        <v>VENCIDO HACE -76 DÍAS</v>
      </c>
      <c r="AU23" s="81">
        <f t="shared" si="23"/>
        <v>-76</v>
      </c>
      <c r="AV23" s="82"/>
      <c r="AW23" s="82"/>
      <c r="AX23" s="80">
        <f t="shared" si="19"/>
      </c>
      <c r="AY23" s="81">
        <f t="shared" si="20"/>
        <v>-44224</v>
      </c>
    </row>
    <row r="24" spans="1:51" ht="15.75">
      <c r="A24" s="396" t="s">
        <v>60</v>
      </c>
      <c r="B24" s="79" t="s">
        <v>61</v>
      </c>
      <c r="C24" s="80"/>
      <c r="D24" s="80">
        <f t="shared" si="24"/>
      </c>
      <c r="E24" s="80"/>
      <c r="F24" s="80">
        <f t="shared" si="21"/>
      </c>
      <c r="G24" s="81" t="e">
        <f t="shared" si="0"/>
        <v>#VALUE!</v>
      </c>
      <c r="H24" s="80"/>
      <c r="I24" s="80"/>
      <c r="J24" s="80">
        <f t="shared" si="22"/>
      </c>
      <c r="K24" s="81">
        <f t="shared" si="1"/>
        <v>-44224</v>
      </c>
      <c r="L24" s="82"/>
      <c r="M24" s="82"/>
      <c r="N24" s="80">
        <f t="shared" si="2"/>
      </c>
      <c r="O24" s="81">
        <f t="shared" si="3"/>
        <v>-44224</v>
      </c>
      <c r="P24" s="82"/>
      <c r="Q24" s="82"/>
      <c r="R24" s="80">
        <f t="shared" si="4"/>
      </c>
      <c r="S24" s="81">
        <f t="shared" si="5"/>
        <v>-44224</v>
      </c>
      <c r="T24" s="82"/>
      <c r="U24" s="82"/>
      <c r="V24" s="80">
        <f t="shared" si="6"/>
      </c>
      <c r="W24" s="81">
        <f t="shared" si="7"/>
        <v>-44224</v>
      </c>
      <c r="X24" s="82"/>
      <c r="Y24" s="82"/>
      <c r="Z24" s="80">
        <f t="shared" si="8"/>
      </c>
      <c r="AA24" s="81">
        <f t="shared" si="9"/>
        <v>-44224</v>
      </c>
      <c r="AB24" s="82"/>
      <c r="AC24" s="82"/>
      <c r="AD24" s="80">
        <f t="shared" si="10"/>
      </c>
      <c r="AE24" s="81">
        <f t="shared" si="11"/>
        <v>-44224</v>
      </c>
      <c r="AF24" s="82"/>
      <c r="AG24" s="82"/>
      <c r="AH24" s="80">
        <f t="shared" si="12"/>
      </c>
      <c r="AI24" s="81">
        <f t="shared" si="13"/>
        <v>-44224</v>
      </c>
      <c r="AJ24" s="82"/>
      <c r="AK24" s="82"/>
      <c r="AL24" s="80">
        <f t="shared" si="14"/>
      </c>
      <c r="AM24" s="81">
        <f t="shared" si="15"/>
        <v>-44224</v>
      </c>
      <c r="AN24" s="82">
        <v>44106</v>
      </c>
      <c r="AO24" s="82"/>
      <c r="AP24" s="80" t="str">
        <f t="shared" si="16"/>
        <v>VENCIDO HACE -118 DÍAS</v>
      </c>
      <c r="AQ24" s="81">
        <f t="shared" si="17"/>
        <v>-118</v>
      </c>
      <c r="AR24" s="82"/>
      <c r="AS24" s="82"/>
      <c r="AT24" s="80">
        <f t="shared" si="18"/>
      </c>
      <c r="AU24" s="81">
        <f t="shared" si="23"/>
        <v>-44224</v>
      </c>
      <c r="AV24" s="82">
        <v>44139</v>
      </c>
      <c r="AW24" s="82"/>
      <c r="AX24" s="80" t="str">
        <f t="shared" si="19"/>
        <v>VENCIDO HACE -85 DÍAS</v>
      </c>
      <c r="AY24" s="81">
        <f t="shared" si="20"/>
        <v>-85</v>
      </c>
    </row>
    <row r="25" spans="1:51" ht="15.75">
      <c r="A25" s="396"/>
      <c r="B25" s="79" t="s">
        <v>62</v>
      </c>
      <c r="C25" s="80">
        <v>43843</v>
      </c>
      <c r="D25" s="80">
        <f t="shared" si="24"/>
        <v>43843</v>
      </c>
      <c r="E25" s="80"/>
      <c r="F25" s="80" t="str">
        <f t="shared" si="21"/>
        <v>VENCIDO HACE -381 DÍAS</v>
      </c>
      <c r="G25" s="81">
        <f t="shared" si="0"/>
        <v>-381</v>
      </c>
      <c r="H25" s="80"/>
      <c r="I25" s="80"/>
      <c r="J25" s="80">
        <f t="shared" si="22"/>
      </c>
      <c r="K25" s="81">
        <f t="shared" si="1"/>
        <v>-44224</v>
      </c>
      <c r="L25" s="82"/>
      <c r="M25" s="82"/>
      <c r="N25" s="80">
        <f t="shared" si="2"/>
      </c>
      <c r="O25" s="81">
        <f t="shared" si="3"/>
        <v>-44224</v>
      </c>
      <c r="P25" s="82"/>
      <c r="Q25" s="82"/>
      <c r="R25" s="80">
        <f t="shared" si="4"/>
      </c>
      <c r="S25" s="81">
        <f t="shared" si="5"/>
        <v>-44224</v>
      </c>
      <c r="T25" s="82"/>
      <c r="U25" s="82"/>
      <c r="V25" s="80">
        <f t="shared" si="6"/>
      </c>
      <c r="W25" s="81">
        <f t="shared" si="7"/>
        <v>-44224</v>
      </c>
      <c r="X25" s="82"/>
      <c r="Y25" s="82"/>
      <c r="Z25" s="80">
        <f t="shared" si="8"/>
      </c>
      <c r="AA25" s="81">
        <f t="shared" si="9"/>
        <v>-44224</v>
      </c>
      <c r="AB25" s="82"/>
      <c r="AC25" s="82"/>
      <c r="AD25" s="80">
        <f t="shared" si="10"/>
      </c>
      <c r="AE25" s="81">
        <f t="shared" si="11"/>
        <v>-44224</v>
      </c>
      <c r="AF25" s="82"/>
      <c r="AG25" s="82"/>
      <c r="AH25" s="80">
        <f t="shared" si="12"/>
      </c>
      <c r="AI25" s="81">
        <f t="shared" si="13"/>
        <v>-44224</v>
      </c>
      <c r="AJ25" s="82"/>
      <c r="AK25" s="82"/>
      <c r="AL25" s="80">
        <f t="shared" si="14"/>
      </c>
      <c r="AM25" s="81">
        <f t="shared" si="15"/>
        <v>-44224</v>
      </c>
      <c r="AN25" s="82"/>
      <c r="AO25" s="82"/>
      <c r="AP25" s="80">
        <f t="shared" si="16"/>
      </c>
      <c r="AQ25" s="81">
        <f t="shared" si="17"/>
        <v>-44224</v>
      </c>
      <c r="AR25" s="82"/>
      <c r="AS25" s="82"/>
      <c r="AT25" s="80">
        <f t="shared" si="18"/>
      </c>
      <c r="AU25" s="81">
        <f t="shared" si="23"/>
        <v>-44224</v>
      </c>
      <c r="AV25" s="82"/>
      <c r="AW25" s="82"/>
      <c r="AX25" s="80">
        <f t="shared" si="19"/>
      </c>
      <c r="AY25" s="81">
        <f t="shared" si="20"/>
        <v>-44224</v>
      </c>
    </row>
    <row r="26" spans="1:51" ht="15.75">
      <c r="A26" s="396"/>
      <c r="B26" s="79" t="s">
        <v>64</v>
      </c>
      <c r="C26" s="80"/>
      <c r="D26" s="80">
        <f t="shared" si="24"/>
      </c>
      <c r="E26" s="80"/>
      <c r="F26" s="80">
        <f t="shared" si="21"/>
      </c>
      <c r="G26" s="81" t="e">
        <f t="shared" si="0"/>
        <v>#VALUE!</v>
      </c>
      <c r="H26" s="80"/>
      <c r="I26" s="80"/>
      <c r="J26" s="80">
        <f t="shared" si="22"/>
      </c>
      <c r="K26" s="81">
        <f t="shared" si="1"/>
        <v>-44224</v>
      </c>
      <c r="L26" s="82"/>
      <c r="M26" s="82"/>
      <c r="N26" s="80">
        <f t="shared" si="2"/>
      </c>
      <c r="O26" s="81">
        <f t="shared" si="3"/>
        <v>-44224</v>
      </c>
      <c r="P26" s="82"/>
      <c r="Q26" s="82"/>
      <c r="R26" s="80">
        <f t="shared" si="4"/>
      </c>
      <c r="S26" s="81">
        <f t="shared" si="5"/>
        <v>-44224</v>
      </c>
      <c r="T26" s="82"/>
      <c r="U26" s="82"/>
      <c r="V26" s="80">
        <f t="shared" si="6"/>
      </c>
      <c r="W26" s="81">
        <f t="shared" si="7"/>
        <v>-44224</v>
      </c>
      <c r="X26" s="82"/>
      <c r="Y26" s="82"/>
      <c r="Z26" s="80">
        <f t="shared" si="8"/>
      </c>
      <c r="AA26" s="81">
        <f t="shared" si="9"/>
        <v>-44224</v>
      </c>
      <c r="AB26" s="82"/>
      <c r="AC26" s="82"/>
      <c r="AD26" s="80">
        <f t="shared" si="10"/>
      </c>
      <c r="AE26" s="81">
        <f t="shared" si="11"/>
        <v>-44224</v>
      </c>
      <c r="AF26" s="82"/>
      <c r="AG26" s="82"/>
      <c r="AH26" s="80">
        <f t="shared" si="12"/>
      </c>
      <c r="AI26" s="81">
        <f t="shared" si="13"/>
        <v>-44224</v>
      </c>
      <c r="AJ26" s="82">
        <v>44095</v>
      </c>
      <c r="AK26" s="82"/>
      <c r="AL26" s="80" t="str">
        <f t="shared" si="14"/>
        <v>VENCIDO HACE -129 DÍAS</v>
      </c>
      <c r="AM26" s="81">
        <f t="shared" si="15"/>
        <v>-129</v>
      </c>
      <c r="AN26" s="82"/>
      <c r="AO26" s="82"/>
      <c r="AP26" s="80">
        <f t="shared" si="16"/>
      </c>
      <c r="AQ26" s="81">
        <f t="shared" si="17"/>
        <v>-44224</v>
      </c>
      <c r="AR26" s="82"/>
      <c r="AS26" s="82"/>
      <c r="AT26" s="80">
        <f t="shared" si="18"/>
      </c>
      <c r="AU26" s="81">
        <f t="shared" si="23"/>
        <v>-44224</v>
      </c>
      <c r="AV26" s="82"/>
      <c r="AW26" s="82"/>
      <c r="AX26" s="80">
        <f t="shared" si="19"/>
      </c>
      <c r="AY26" s="81">
        <f t="shared" si="20"/>
        <v>-44224</v>
      </c>
    </row>
    <row r="27" spans="1:51" ht="15.75">
      <c r="A27" s="396"/>
      <c r="B27" s="79" t="s">
        <v>66</v>
      </c>
      <c r="C27" s="80"/>
      <c r="D27" s="80">
        <f t="shared" si="24"/>
      </c>
      <c r="E27" s="80"/>
      <c r="F27" s="80">
        <f t="shared" si="21"/>
      </c>
      <c r="G27" s="81" t="e">
        <f t="shared" si="0"/>
        <v>#VALUE!</v>
      </c>
      <c r="H27" s="80"/>
      <c r="I27" s="80"/>
      <c r="J27" s="80">
        <f t="shared" si="22"/>
      </c>
      <c r="K27" s="81">
        <f t="shared" si="1"/>
        <v>-44224</v>
      </c>
      <c r="L27" s="82"/>
      <c r="M27" s="82"/>
      <c r="N27" s="80">
        <f t="shared" si="2"/>
      </c>
      <c r="O27" s="81">
        <f t="shared" si="3"/>
        <v>-44224</v>
      </c>
      <c r="P27" s="82"/>
      <c r="Q27" s="82"/>
      <c r="R27" s="80">
        <f t="shared" si="4"/>
      </c>
      <c r="S27" s="81">
        <f t="shared" si="5"/>
        <v>-44224</v>
      </c>
      <c r="T27" s="82"/>
      <c r="U27" s="82"/>
      <c r="V27" s="80">
        <f t="shared" si="6"/>
      </c>
      <c r="W27" s="81">
        <f t="shared" si="7"/>
        <v>-44224</v>
      </c>
      <c r="X27" s="82"/>
      <c r="Y27" s="82"/>
      <c r="Z27" s="80">
        <f t="shared" si="8"/>
      </c>
      <c r="AA27" s="81">
        <f t="shared" si="9"/>
        <v>-44224</v>
      </c>
      <c r="AB27" s="82"/>
      <c r="AC27" s="82"/>
      <c r="AD27" s="80">
        <f t="shared" si="10"/>
      </c>
      <c r="AE27" s="81">
        <f t="shared" si="11"/>
        <v>-44224</v>
      </c>
      <c r="AF27" s="82"/>
      <c r="AG27" s="82"/>
      <c r="AH27" s="80">
        <f t="shared" si="12"/>
      </c>
      <c r="AI27" s="81">
        <f t="shared" si="13"/>
        <v>-44224</v>
      </c>
      <c r="AJ27" s="82">
        <v>44095</v>
      </c>
      <c r="AK27" s="82"/>
      <c r="AL27" s="80" t="str">
        <f t="shared" si="14"/>
        <v>VENCIDO HACE -129 DÍAS</v>
      </c>
      <c r="AM27" s="81">
        <f t="shared" si="15"/>
        <v>-129</v>
      </c>
      <c r="AN27" s="82"/>
      <c r="AO27" s="82"/>
      <c r="AP27" s="80">
        <f t="shared" si="16"/>
      </c>
      <c r="AQ27" s="81">
        <f t="shared" si="17"/>
        <v>-44224</v>
      </c>
      <c r="AR27" s="82"/>
      <c r="AS27" s="82"/>
      <c r="AT27" s="80">
        <f t="shared" si="18"/>
      </c>
      <c r="AU27" s="81">
        <f t="shared" si="23"/>
        <v>-44224</v>
      </c>
      <c r="AV27" s="82"/>
      <c r="AW27" s="82"/>
      <c r="AX27" s="80">
        <f t="shared" si="19"/>
      </c>
      <c r="AY27" s="81">
        <f t="shared" si="20"/>
        <v>-44224</v>
      </c>
    </row>
    <row r="28" spans="1:51" ht="15.75">
      <c r="A28" s="396"/>
      <c r="B28" s="85" t="s">
        <v>67</v>
      </c>
      <c r="C28" s="80">
        <v>43836</v>
      </c>
      <c r="D28" s="80">
        <f t="shared" si="24"/>
        <v>43836</v>
      </c>
      <c r="E28" s="80"/>
      <c r="F28" s="80" t="str">
        <f t="shared" si="21"/>
        <v>VENCIDO HACE -388 DÍAS</v>
      </c>
      <c r="G28" s="81">
        <f t="shared" si="0"/>
        <v>-388</v>
      </c>
      <c r="H28" s="80"/>
      <c r="I28" s="80"/>
      <c r="J28" s="80">
        <f t="shared" si="22"/>
      </c>
      <c r="K28" s="81">
        <f t="shared" si="1"/>
        <v>-44224</v>
      </c>
      <c r="L28" s="82"/>
      <c r="M28" s="82"/>
      <c r="N28" s="80">
        <f t="shared" si="2"/>
      </c>
      <c r="O28" s="81">
        <f t="shared" si="3"/>
        <v>-44224</v>
      </c>
      <c r="P28" s="82"/>
      <c r="Q28" s="82"/>
      <c r="R28" s="80">
        <f t="shared" si="4"/>
      </c>
      <c r="S28" s="81">
        <f t="shared" si="5"/>
        <v>-44224</v>
      </c>
      <c r="T28" s="82"/>
      <c r="U28" s="82"/>
      <c r="V28" s="80">
        <f t="shared" si="6"/>
      </c>
      <c r="W28" s="81">
        <f t="shared" si="7"/>
        <v>-44224</v>
      </c>
      <c r="X28" s="82"/>
      <c r="Y28" s="82"/>
      <c r="Z28" s="80">
        <f t="shared" si="8"/>
      </c>
      <c r="AA28" s="81">
        <f t="shared" si="9"/>
        <v>-44224</v>
      </c>
      <c r="AB28" s="82">
        <v>44039</v>
      </c>
      <c r="AC28" s="82"/>
      <c r="AD28" s="80" t="str">
        <f t="shared" si="10"/>
        <v>VENCIDO HACE -185 DÍAS</v>
      </c>
      <c r="AE28" s="81">
        <f t="shared" si="11"/>
        <v>-185</v>
      </c>
      <c r="AF28" s="82"/>
      <c r="AG28" s="82"/>
      <c r="AH28" s="80">
        <f t="shared" si="12"/>
      </c>
      <c r="AI28" s="81">
        <f t="shared" si="13"/>
        <v>-44224</v>
      </c>
      <c r="AJ28" s="82"/>
      <c r="AK28" s="82"/>
      <c r="AL28" s="80">
        <f t="shared" si="14"/>
      </c>
      <c r="AM28" s="81">
        <f t="shared" si="15"/>
        <v>-44224</v>
      </c>
      <c r="AN28" s="82"/>
      <c r="AO28" s="82"/>
      <c r="AP28" s="80">
        <f t="shared" si="16"/>
      </c>
      <c r="AQ28" s="81">
        <f t="shared" si="17"/>
        <v>-44224</v>
      </c>
      <c r="AR28" s="82"/>
      <c r="AS28" s="82"/>
      <c r="AT28" s="80">
        <f t="shared" si="18"/>
      </c>
      <c r="AU28" s="81">
        <f t="shared" si="23"/>
        <v>-44224</v>
      </c>
      <c r="AV28" s="82"/>
      <c r="AW28" s="82"/>
      <c r="AX28" s="80">
        <f t="shared" si="19"/>
      </c>
      <c r="AY28" s="81">
        <f t="shared" si="20"/>
        <v>-44224</v>
      </c>
    </row>
    <row r="29" spans="1:51" ht="15.75">
      <c r="A29" s="396"/>
      <c r="B29" s="79" t="s">
        <v>68</v>
      </c>
      <c r="C29" s="80"/>
      <c r="D29" s="80">
        <f t="shared" si="24"/>
      </c>
      <c r="E29" s="80"/>
      <c r="F29" s="80">
        <f t="shared" si="21"/>
      </c>
      <c r="G29" s="81" t="e">
        <f t="shared" si="0"/>
        <v>#VALUE!</v>
      </c>
      <c r="H29" s="80"/>
      <c r="I29" s="80"/>
      <c r="J29" s="80">
        <f t="shared" si="22"/>
      </c>
      <c r="K29" s="81">
        <f t="shared" si="1"/>
        <v>-44224</v>
      </c>
      <c r="L29" s="82"/>
      <c r="M29" s="82"/>
      <c r="N29" s="80">
        <f t="shared" si="2"/>
      </c>
      <c r="O29" s="81">
        <f t="shared" si="3"/>
        <v>-44224</v>
      </c>
      <c r="P29" s="82"/>
      <c r="Q29" s="82"/>
      <c r="R29" s="80">
        <f t="shared" si="4"/>
      </c>
      <c r="S29" s="81">
        <f t="shared" si="5"/>
        <v>-44224</v>
      </c>
      <c r="T29" s="82"/>
      <c r="U29" s="82"/>
      <c r="V29" s="80">
        <f t="shared" si="6"/>
      </c>
      <c r="W29" s="81">
        <f t="shared" si="7"/>
        <v>-44224</v>
      </c>
      <c r="X29" s="82"/>
      <c r="Y29" s="82"/>
      <c r="Z29" s="80">
        <f t="shared" si="8"/>
      </c>
      <c r="AA29" s="81">
        <f t="shared" si="9"/>
        <v>-44224</v>
      </c>
      <c r="AB29" s="82">
        <v>44039</v>
      </c>
      <c r="AC29" s="82"/>
      <c r="AD29" s="80" t="str">
        <f t="shared" si="10"/>
        <v>VENCIDO HACE -185 DÍAS</v>
      </c>
      <c r="AE29" s="81">
        <f t="shared" si="11"/>
        <v>-185</v>
      </c>
      <c r="AF29" s="82"/>
      <c r="AG29" s="82"/>
      <c r="AH29" s="80">
        <f t="shared" si="12"/>
      </c>
      <c r="AI29" s="81">
        <f t="shared" si="13"/>
        <v>-44224</v>
      </c>
      <c r="AJ29" s="82">
        <v>44085</v>
      </c>
      <c r="AK29" s="82"/>
      <c r="AL29" s="80" t="str">
        <f t="shared" si="14"/>
        <v>VENCIDO HACE -139 DÍAS</v>
      </c>
      <c r="AM29" s="81">
        <f t="shared" si="15"/>
        <v>-139</v>
      </c>
      <c r="AN29" s="82"/>
      <c r="AO29" s="82"/>
      <c r="AP29" s="80">
        <f t="shared" si="16"/>
      </c>
      <c r="AQ29" s="81">
        <f t="shared" si="17"/>
        <v>-44224</v>
      </c>
      <c r="AR29" s="82"/>
      <c r="AS29" s="82"/>
      <c r="AT29" s="80">
        <f t="shared" si="18"/>
      </c>
      <c r="AU29" s="81">
        <f t="shared" si="23"/>
        <v>-44224</v>
      </c>
      <c r="AV29" s="82"/>
      <c r="AW29" s="82"/>
      <c r="AX29" s="80">
        <f t="shared" si="19"/>
      </c>
      <c r="AY29" s="81">
        <f t="shared" si="20"/>
        <v>-44224</v>
      </c>
    </row>
    <row r="30" spans="1:51" ht="15.75">
      <c r="A30" s="396"/>
      <c r="B30" s="79" t="s">
        <v>69</v>
      </c>
      <c r="C30" s="80"/>
      <c r="D30" s="80">
        <f t="shared" si="24"/>
      </c>
      <c r="E30" s="80"/>
      <c r="F30" s="80">
        <f t="shared" si="21"/>
      </c>
      <c r="G30" s="81" t="e">
        <f t="shared" si="0"/>
        <v>#VALUE!</v>
      </c>
      <c r="H30" s="80"/>
      <c r="I30" s="80"/>
      <c r="J30" s="80">
        <f t="shared" si="22"/>
      </c>
      <c r="K30" s="81">
        <f t="shared" si="1"/>
        <v>-44224</v>
      </c>
      <c r="L30" s="82"/>
      <c r="M30" s="82"/>
      <c r="N30" s="80">
        <f t="shared" si="2"/>
      </c>
      <c r="O30" s="81">
        <f t="shared" si="3"/>
        <v>-44224</v>
      </c>
      <c r="P30" s="82"/>
      <c r="Q30" s="82"/>
      <c r="R30" s="80">
        <f t="shared" si="4"/>
      </c>
      <c r="S30" s="81">
        <f t="shared" si="5"/>
        <v>-44224</v>
      </c>
      <c r="T30" s="82"/>
      <c r="U30" s="82"/>
      <c r="V30" s="80">
        <f t="shared" si="6"/>
      </c>
      <c r="W30" s="81">
        <f t="shared" si="7"/>
        <v>-44224</v>
      </c>
      <c r="X30" s="82"/>
      <c r="Y30" s="82"/>
      <c r="Z30" s="80">
        <f t="shared" si="8"/>
      </c>
      <c r="AA30" s="81">
        <f t="shared" si="9"/>
        <v>-44224</v>
      </c>
      <c r="AB30" s="82">
        <v>44039</v>
      </c>
      <c r="AC30" s="82"/>
      <c r="AD30" s="80" t="str">
        <f t="shared" si="10"/>
        <v>VENCIDO HACE -185 DÍAS</v>
      </c>
      <c r="AE30" s="81">
        <f t="shared" si="11"/>
        <v>-185</v>
      </c>
      <c r="AF30" s="82"/>
      <c r="AG30" s="82"/>
      <c r="AH30" s="80">
        <f t="shared" si="12"/>
      </c>
      <c r="AI30" s="81">
        <f t="shared" si="13"/>
        <v>-44224</v>
      </c>
      <c r="AJ30" s="82"/>
      <c r="AK30" s="82"/>
      <c r="AL30" s="80">
        <f t="shared" si="14"/>
      </c>
      <c r="AM30" s="81">
        <f t="shared" si="15"/>
        <v>-44224</v>
      </c>
      <c r="AN30" s="82"/>
      <c r="AO30" s="82"/>
      <c r="AP30" s="80">
        <f t="shared" si="16"/>
      </c>
      <c r="AQ30" s="81">
        <f t="shared" si="17"/>
        <v>-44224</v>
      </c>
      <c r="AR30" s="82">
        <v>44145</v>
      </c>
      <c r="AS30" s="82"/>
      <c r="AT30" s="80" t="str">
        <f t="shared" si="18"/>
        <v>VENCIDO HACE -79 DÍAS</v>
      </c>
      <c r="AU30" s="81">
        <f t="shared" si="23"/>
        <v>-79</v>
      </c>
      <c r="AV30" s="82"/>
      <c r="AW30" s="82"/>
      <c r="AX30" s="80">
        <f t="shared" si="19"/>
      </c>
      <c r="AY30" s="81">
        <f t="shared" si="20"/>
        <v>-44224</v>
      </c>
    </row>
    <row r="31" spans="1:51" ht="15.75">
      <c r="A31" s="396"/>
      <c r="B31" s="79" t="s">
        <v>51</v>
      </c>
      <c r="C31" s="80"/>
      <c r="D31" s="80">
        <f t="shared" si="24"/>
      </c>
      <c r="E31" s="80"/>
      <c r="F31" s="80">
        <f t="shared" si="21"/>
      </c>
      <c r="G31" s="81" t="e">
        <f t="shared" si="0"/>
        <v>#VALUE!</v>
      </c>
      <c r="H31" s="80"/>
      <c r="I31" s="80"/>
      <c r="J31" s="80">
        <f t="shared" si="22"/>
      </c>
      <c r="K31" s="81">
        <f t="shared" si="1"/>
        <v>-44224</v>
      </c>
      <c r="L31" s="82">
        <v>43913</v>
      </c>
      <c r="M31" s="82"/>
      <c r="N31" s="80" t="str">
        <f t="shared" si="2"/>
        <v>VENCIDO HACE -311 DÍAS</v>
      </c>
      <c r="O31" s="81">
        <f t="shared" si="3"/>
        <v>-311</v>
      </c>
      <c r="P31" s="82"/>
      <c r="Q31" s="82"/>
      <c r="R31" s="80">
        <f t="shared" si="4"/>
      </c>
      <c r="S31" s="81">
        <f t="shared" si="5"/>
        <v>-44224</v>
      </c>
      <c r="T31" s="82"/>
      <c r="U31" s="82"/>
      <c r="V31" s="80">
        <f t="shared" si="6"/>
      </c>
      <c r="W31" s="81">
        <f t="shared" si="7"/>
        <v>-44224</v>
      </c>
      <c r="X31" s="82"/>
      <c r="Y31" s="82"/>
      <c r="Z31" s="80">
        <f t="shared" si="8"/>
      </c>
      <c r="AA31" s="81">
        <f t="shared" si="9"/>
        <v>-44224</v>
      </c>
      <c r="AB31" s="82"/>
      <c r="AC31" s="82"/>
      <c r="AD31" s="80">
        <f t="shared" si="10"/>
      </c>
      <c r="AE31" s="81">
        <f t="shared" si="11"/>
        <v>-44224</v>
      </c>
      <c r="AF31" s="82"/>
      <c r="AG31" s="82"/>
      <c r="AH31" s="80">
        <f t="shared" si="12"/>
      </c>
      <c r="AI31" s="81">
        <f t="shared" si="13"/>
        <v>-44224</v>
      </c>
      <c r="AJ31" s="82">
        <v>44076</v>
      </c>
      <c r="AK31" s="82"/>
      <c r="AL31" s="80" t="str">
        <f t="shared" si="14"/>
        <v>VENCIDO HACE -148 DÍAS</v>
      </c>
      <c r="AM31" s="81">
        <f t="shared" si="15"/>
        <v>-148</v>
      </c>
      <c r="AN31" s="82">
        <v>44134</v>
      </c>
      <c r="AO31" s="82"/>
      <c r="AP31" s="80" t="str">
        <f t="shared" si="16"/>
        <v>VENCIDO HACE -90 DÍAS</v>
      </c>
      <c r="AQ31" s="81">
        <f t="shared" si="17"/>
        <v>-90</v>
      </c>
      <c r="AR31" s="82"/>
      <c r="AS31" s="82"/>
      <c r="AT31" s="80">
        <f t="shared" si="18"/>
      </c>
      <c r="AU31" s="81">
        <f t="shared" si="23"/>
        <v>-44224</v>
      </c>
      <c r="AV31" s="82"/>
      <c r="AW31" s="82"/>
      <c r="AX31" s="80">
        <f t="shared" si="19"/>
      </c>
      <c r="AY31" s="81">
        <f t="shared" si="20"/>
        <v>-44224</v>
      </c>
    </row>
    <row r="32" spans="1:51" ht="22.5">
      <c r="A32" s="396" t="s">
        <v>70</v>
      </c>
      <c r="B32" s="79" t="s">
        <v>71</v>
      </c>
      <c r="C32" s="80"/>
      <c r="D32" s="80">
        <f t="shared" si="24"/>
      </c>
      <c r="E32" s="80"/>
      <c r="F32" s="80">
        <f t="shared" si="21"/>
      </c>
      <c r="G32" s="81" t="e">
        <f t="shared" si="0"/>
        <v>#VALUE!</v>
      </c>
      <c r="H32" s="80"/>
      <c r="I32" s="80"/>
      <c r="J32" s="80">
        <f t="shared" si="22"/>
      </c>
      <c r="K32" s="81">
        <f t="shared" si="1"/>
        <v>-44224</v>
      </c>
      <c r="L32" s="82"/>
      <c r="M32" s="82"/>
      <c r="N32" s="80">
        <f t="shared" si="2"/>
      </c>
      <c r="O32" s="81">
        <f t="shared" si="3"/>
        <v>-44224</v>
      </c>
      <c r="P32" s="82"/>
      <c r="Q32" s="82"/>
      <c r="R32" s="80">
        <f t="shared" si="4"/>
      </c>
      <c r="S32" s="81">
        <f t="shared" si="5"/>
        <v>-44224</v>
      </c>
      <c r="T32" s="82">
        <v>43963</v>
      </c>
      <c r="U32" s="82"/>
      <c r="V32" s="80" t="str">
        <f t="shared" si="6"/>
        <v>VENCIDO HACE -261 DÍAS</v>
      </c>
      <c r="W32" s="81">
        <f t="shared" si="7"/>
        <v>-261</v>
      </c>
      <c r="X32" s="82"/>
      <c r="Y32" s="82"/>
      <c r="Z32" s="80">
        <f t="shared" si="8"/>
      </c>
      <c r="AA32" s="81">
        <f t="shared" si="9"/>
        <v>-44224</v>
      </c>
      <c r="AB32" s="82"/>
      <c r="AC32" s="82"/>
      <c r="AD32" s="80">
        <f t="shared" si="10"/>
      </c>
      <c r="AE32" s="81">
        <f t="shared" si="11"/>
        <v>-44224</v>
      </c>
      <c r="AF32" s="82"/>
      <c r="AG32" s="82"/>
      <c r="AH32" s="80">
        <f t="shared" si="12"/>
      </c>
      <c r="AI32" s="81">
        <f t="shared" si="13"/>
        <v>-44224</v>
      </c>
      <c r="AJ32" s="82"/>
      <c r="AK32" s="82"/>
      <c r="AL32" s="80">
        <f t="shared" si="14"/>
      </c>
      <c r="AM32" s="81">
        <f t="shared" si="15"/>
        <v>-44224</v>
      </c>
      <c r="AN32" s="82"/>
      <c r="AO32" s="82"/>
      <c r="AP32" s="80">
        <f t="shared" si="16"/>
      </c>
      <c r="AQ32" s="81">
        <f t="shared" si="17"/>
        <v>-44224</v>
      </c>
      <c r="AR32" s="82"/>
      <c r="AS32" s="82"/>
      <c r="AT32" s="80">
        <f t="shared" si="18"/>
      </c>
      <c r="AU32" s="81">
        <f t="shared" si="23"/>
        <v>-44224</v>
      </c>
      <c r="AV32" s="82"/>
      <c r="AW32" s="82"/>
      <c r="AX32" s="80">
        <f t="shared" si="19"/>
      </c>
      <c r="AY32" s="81">
        <f t="shared" si="20"/>
        <v>-44224</v>
      </c>
    </row>
    <row r="33" spans="1:51" ht="15.75">
      <c r="A33" s="396"/>
      <c r="B33" s="79" t="s">
        <v>72</v>
      </c>
      <c r="C33" s="80"/>
      <c r="D33" s="80">
        <f t="shared" si="24"/>
      </c>
      <c r="E33" s="80"/>
      <c r="F33" s="80">
        <f t="shared" si="21"/>
      </c>
      <c r="G33" s="81" t="e">
        <f t="shared" si="0"/>
        <v>#VALUE!</v>
      </c>
      <c r="H33" s="80"/>
      <c r="I33" s="80"/>
      <c r="J33" s="80">
        <f t="shared" si="22"/>
      </c>
      <c r="K33" s="81">
        <f t="shared" si="1"/>
        <v>-44224</v>
      </c>
      <c r="L33" s="82"/>
      <c r="M33" s="82"/>
      <c r="N33" s="80">
        <f t="shared" si="2"/>
      </c>
      <c r="O33" s="81">
        <f t="shared" si="3"/>
        <v>-44224</v>
      </c>
      <c r="P33" s="82"/>
      <c r="Q33" s="82"/>
      <c r="R33" s="80">
        <f t="shared" si="4"/>
      </c>
      <c r="S33" s="81">
        <f t="shared" si="5"/>
        <v>-44224</v>
      </c>
      <c r="T33" s="82">
        <v>43963</v>
      </c>
      <c r="U33" s="82"/>
      <c r="V33" s="80" t="str">
        <f t="shared" si="6"/>
        <v>VENCIDO HACE -261 DÍAS</v>
      </c>
      <c r="W33" s="81">
        <f t="shared" si="7"/>
        <v>-261</v>
      </c>
      <c r="X33" s="82"/>
      <c r="Y33" s="82"/>
      <c r="Z33" s="80">
        <f t="shared" si="8"/>
      </c>
      <c r="AA33" s="81">
        <f t="shared" si="9"/>
        <v>-44224</v>
      </c>
      <c r="AB33" s="82"/>
      <c r="AC33" s="82"/>
      <c r="AD33" s="80">
        <f t="shared" si="10"/>
      </c>
      <c r="AE33" s="81">
        <f t="shared" si="11"/>
        <v>-44224</v>
      </c>
      <c r="AF33" s="82"/>
      <c r="AG33" s="82"/>
      <c r="AH33" s="80">
        <f t="shared" si="12"/>
      </c>
      <c r="AI33" s="81">
        <f t="shared" si="13"/>
        <v>-44224</v>
      </c>
      <c r="AJ33" s="82"/>
      <c r="AK33" s="82"/>
      <c r="AL33" s="80">
        <f t="shared" si="14"/>
      </c>
      <c r="AM33" s="81">
        <f t="shared" si="15"/>
        <v>-44224</v>
      </c>
      <c r="AN33" s="82"/>
      <c r="AO33" s="82"/>
      <c r="AP33" s="80">
        <f t="shared" si="16"/>
      </c>
      <c r="AQ33" s="81">
        <f t="shared" si="17"/>
        <v>-44224</v>
      </c>
      <c r="AR33" s="82"/>
      <c r="AS33" s="82"/>
      <c r="AT33" s="80">
        <f t="shared" si="18"/>
      </c>
      <c r="AU33" s="81">
        <f t="shared" si="23"/>
        <v>-44224</v>
      </c>
      <c r="AV33" s="82"/>
      <c r="AW33" s="82"/>
      <c r="AX33" s="80">
        <f t="shared" si="19"/>
      </c>
      <c r="AY33" s="81">
        <f t="shared" si="20"/>
        <v>-44224</v>
      </c>
    </row>
    <row r="34" spans="1:51" ht="22.5">
      <c r="A34" s="396"/>
      <c r="B34" s="79" t="s">
        <v>73</v>
      </c>
      <c r="C34" s="80"/>
      <c r="D34" s="80">
        <f t="shared" si="24"/>
      </c>
      <c r="E34" s="80"/>
      <c r="F34" s="80">
        <f t="shared" si="21"/>
      </c>
      <c r="G34" s="81" t="e">
        <f t="shared" si="0"/>
        <v>#VALUE!</v>
      </c>
      <c r="H34" s="80"/>
      <c r="I34" s="80"/>
      <c r="J34" s="80">
        <f t="shared" si="22"/>
      </c>
      <c r="K34" s="81">
        <f t="shared" si="1"/>
        <v>-44224</v>
      </c>
      <c r="L34" s="82"/>
      <c r="M34" s="82"/>
      <c r="N34" s="80">
        <f t="shared" si="2"/>
      </c>
      <c r="O34" s="81">
        <f t="shared" si="3"/>
        <v>-44224</v>
      </c>
      <c r="P34" s="82"/>
      <c r="Q34" s="82"/>
      <c r="R34" s="80">
        <f t="shared" si="4"/>
      </c>
      <c r="S34" s="81">
        <f t="shared" si="5"/>
        <v>-44224</v>
      </c>
      <c r="T34" s="82">
        <v>43963</v>
      </c>
      <c r="U34" s="82"/>
      <c r="V34" s="80" t="str">
        <f t="shared" si="6"/>
        <v>VENCIDO HACE -261 DÍAS</v>
      </c>
      <c r="W34" s="81">
        <f t="shared" si="7"/>
        <v>-261</v>
      </c>
      <c r="X34" s="82"/>
      <c r="Y34" s="82"/>
      <c r="Z34" s="80">
        <f t="shared" si="8"/>
      </c>
      <c r="AA34" s="81">
        <f t="shared" si="9"/>
        <v>-44224</v>
      </c>
      <c r="AB34" s="82"/>
      <c r="AC34" s="82"/>
      <c r="AD34" s="80">
        <f t="shared" si="10"/>
      </c>
      <c r="AE34" s="81">
        <f t="shared" si="11"/>
        <v>-44224</v>
      </c>
      <c r="AF34" s="82"/>
      <c r="AG34" s="82"/>
      <c r="AH34" s="80">
        <f t="shared" si="12"/>
      </c>
      <c r="AI34" s="81">
        <f t="shared" si="13"/>
        <v>-44224</v>
      </c>
      <c r="AJ34" s="82"/>
      <c r="AK34" s="82"/>
      <c r="AL34" s="80">
        <f t="shared" si="14"/>
      </c>
      <c r="AM34" s="81">
        <f t="shared" si="15"/>
        <v>-44224</v>
      </c>
      <c r="AN34" s="82"/>
      <c r="AO34" s="82"/>
      <c r="AP34" s="80">
        <f t="shared" si="16"/>
      </c>
      <c r="AQ34" s="81">
        <f t="shared" si="17"/>
        <v>-44224</v>
      </c>
      <c r="AR34" s="82"/>
      <c r="AS34" s="82"/>
      <c r="AT34" s="80">
        <f t="shared" si="18"/>
      </c>
      <c r="AU34" s="81">
        <f t="shared" si="23"/>
        <v>-44224</v>
      </c>
      <c r="AV34" s="82"/>
      <c r="AW34" s="82"/>
      <c r="AX34" s="80">
        <f t="shared" si="19"/>
      </c>
      <c r="AY34" s="81">
        <f t="shared" si="20"/>
        <v>-44224</v>
      </c>
    </row>
    <row r="35" spans="1:51" ht="22.5">
      <c r="A35" s="396"/>
      <c r="B35" s="79" t="s">
        <v>74</v>
      </c>
      <c r="C35" s="80"/>
      <c r="D35" s="80">
        <f t="shared" si="24"/>
      </c>
      <c r="E35" s="80"/>
      <c r="F35" s="80">
        <f t="shared" si="21"/>
      </c>
      <c r="G35" s="81" t="e">
        <f t="shared" si="0"/>
        <v>#VALUE!</v>
      </c>
      <c r="H35" s="80"/>
      <c r="I35" s="80"/>
      <c r="J35" s="80">
        <f t="shared" si="22"/>
      </c>
      <c r="K35" s="81">
        <f t="shared" si="1"/>
        <v>-44224</v>
      </c>
      <c r="L35" s="82"/>
      <c r="M35" s="82"/>
      <c r="N35" s="80">
        <f t="shared" si="2"/>
      </c>
      <c r="O35" s="81">
        <f t="shared" si="3"/>
        <v>-44224</v>
      </c>
      <c r="P35" s="82"/>
      <c r="Q35" s="82"/>
      <c r="R35" s="80">
        <f t="shared" si="4"/>
      </c>
      <c r="S35" s="81">
        <f t="shared" si="5"/>
        <v>-44224</v>
      </c>
      <c r="T35" s="82">
        <v>43963</v>
      </c>
      <c r="U35" s="82"/>
      <c r="V35" s="80" t="str">
        <f t="shared" si="6"/>
        <v>VENCIDO HACE -261 DÍAS</v>
      </c>
      <c r="W35" s="81">
        <f t="shared" si="7"/>
        <v>-261</v>
      </c>
      <c r="X35" s="82"/>
      <c r="Y35" s="82"/>
      <c r="Z35" s="80">
        <f t="shared" si="8"/>
      </c>
      <c r="AA35" s="81">
        <f t="shared" si="9"/>
        <v>-44224</v>
      </c>
      <c r="AB35" s="82"/>
      <c r="AC35" s="82"/>
      <c r="AD35" s="80">
        <f t="shared" si="10"/>
      </c>
      <c r="AE35" s="81">
        <f t="shared" si="11"/>
        <v>-44224</v>
      </c>
      <c r="AF35" s="82"/>
      <c r="AG35" s="82"/>
      <c r="AH35" s="80">
        <f t="shared" si="12"/>
      </c>
      <c r="AI35" s="81">
        <f t="shared" si="13"/>
        <v>-44224</v>
      </c>
      <c r="AJ35" s="82"/>
      <c r="AK35" s="82"/>
      <c r="AL35" s="80">
        <f t="shared" si="14"/>
      </c>
      <c r="AM35" s="81">
        <f t="shared" si="15"/>
        <v>-44224</v>
      </c>
      <c r="AN35" s="82"/>
      <c r="AO35" s="82"/>
      <c r="AP35" s="80">
        <f t="shared" si="16"/>
      </c>
      <c r="AQ35" s="81">
        <f t="shared" si="17"/>
        <v>-44224</v>
      </c>
      <c r="AR35" s="82"/>
      <c r="AS35" s="82"/>
      <c r="AT35" s="80">
        <f t="shared" si="18"/>
      </c>
      <c r="AU35" s="81">
        <f t="shared" si="23"/>
        <v>-44224</v>
      </c>
      <c r="AV35" s="82"/>
      <c r="AW35" s="82"/>
      <c r="AX35" s="80">
        <f t="shared" si="19"/>
      </c>
      <c r="AY35" s="81">
        <f t="shared" si="20"/>
        <v>-44224</v>
      </c>
    </row>
    <row r="36" spans="1:51" ht="22.5">
      <c r="A36" s="396"/>
      <c r="B36" s="79" t="s">
        <v>75</v>
      </c>
      <c r="C36" s="80"/>
      <c r="D36" s="80">
        <f t="shared" si="24"/>
      </c>
      <c r="E36" s="80"/>
      <c r="F36" s="80">
        <f t="shared" si="21"/>
      </c>
      <c r="G36" s="81" t="e">
        <f aca="true" t="shared" si="25" ref="G36:G67">D36-$B$1</f>
        <v>#VALUE!</v>
      </c>
      <c r="H36" s="80"/>
      <c r="I36" s="80"/>
      <c r="J36" s="80">
        <f t="shared" si="22"/>
      </c>
      <c r="K36" s="81">
        <f t="shared" si="1"/>
        <v>-44224</v>
      </c>
      <c r="L36" s="82"/>
      <c r="M36" s="82"/>
      <c r="N36" s="80">
        <f t="shared" si="2"/>
      </c>
      <c r="O36" s="81">
        <f t="shared" si="3"/>
        <v>-44224</v>
      </c>
      <c r="P36" s="82"/>
      <c r="Q36" s="82"/>
      <c r="R36" s="80">
        <f t="shared" si="4"/>
      </c>
      <c r="S36" s="81">
        <f t="shared" si="5"/>
        <v>-44224</v>
      </c>
      <c r="T36" s="82">
        <v>43963</v>
      </c>
      <c r="U36" s="82"/>
      <c r="V36" s="80" t="str">
        <f t="shared" si="6"/>
        <v>VENCIDO HACE -261 DÍAS</v>
      </c>
      <c r="W36" s="81">
        <f t="shared" si="7"/>
        <v>-261</v>
      </c>
      <c r="X36" s="82"/>
      <c r="Y36" s="82"/>
      <c r="Z36" s="80">
        <f t="shared" si="8"/>
      </c>
      <c r="AA36" s="81">
        <f t="shared" si="9"/>
        <v>-44224</v>
      </c>
      <c r="AB36" s="82"/>
      <c r="AC36" s="82"/>
      <c r="AD36" s="80">
        <f t="shared" si="10"/>
      </c>
      <c r="AE36" s="81">
        <f t="shared" si="11"/>
        <v>-44224</v>
      </c>
      <c r="AF36" s="82"/>
      <c r="AG36" s="82"/>
      <c r="AH36" s="80">
        <f t="shared" si="12"/>
      </c>
      <c r="AI36" s="81">
        <f t="shared" si="13"/>
        <v>-44224</v>
      </c>
      <c r="AJ36" s="82"/>
      <c r="AK36" s="82"/>
      <c r="AL36" s="80">
        <f t="shared" si="14"/>
      </c>
      <c r="AM36" s="81">
        <f t="shared" si="15"/>
        <v>-44224</v>
      </c>
      <c r="AN36" s="82"/>
      <c r="AO36" s="82"/>
      <c r="AP36" s="80">
        <f t="shared" si="16"/>
      </c>
      <c r="AQ36" s="81">
        <f t="shared" si="17"/>
        <v>-44224</v>
      </c>
      <c r="AR36" s="82"/>
      <c r="AS36" s="82"/>
      <c r="AT36" s="80">
        <f t="shared" si="18"/>
      </c>
      <c r="AU36" s="81">
        <f t="shared" si="23"/>
        <v>-44224</v>
      </c>
      <c r="AV36" s="82"/>
      <c r="AW36" s="82"/>
      <c r="AX36" s="80">
        <f t="shared" si="19"/>
      </c>
      <c r="AY36" s="81">
        <f t="shared" si="20"/>
        <v>-44224</v>
      </c>
    </row>
    <row r="37" spans="1:51" ht="22.5">
      <c r="A37" s="396"/>
      <c r="B37" s="79" t="s">
        <v>76</v>
      </c>
      <c r="C37" s="80"/>
      <c r="D37" s="80">
        <f t="shared" si="24"/>
      </c>
      <c r="E37" s="80"/>
      <c r="F37" s="80">
        <f t="shared" si="21"/>
      </c>
      <c r="G37" s="81" t="e">
        <f t="shared" si="25"/>
        <v>#VALUE!</v>
      </c>
      <c r="H37" s="80"/>
      <c r="I37" s="80"/>
      <c r="J37" s="80">
        <f t="shared" si="22"/>
      </c>
      <c r="K37" s="81">
        <f t="shared" si="1"/>
        <v>-44224</v>
      </c>
      <c r="L37" s="82"/>
      <c r="M37" s="82"/>
      <c r="N37" s="80">
        <f t="shared" si="2"/>
      </c>
      <c r="O37" s="81">
        <f t="shared" si="3"/>
        <v>-44224</v>
      </c>
      <c r="P37" s="82"/>
      <c r="Q37" s="82"/>
      <c r="R37" s="80">
        <f t="shared" si="4"/>
      </c>
      <c r="S37" s="81">
        <f t="shared" si="5"/>
        <v>-44224</v>
      </c>
      <c r="T37" s="82">
        <v>43963</v>
      </c>
      <c r="U37" s="82"/>
      <c r="V37" s="80" t="str">
        <f t="shared" si="6"/>
        <v>VENCIDO HACE -261 DÍAS</v>
      </c>
      <c r="W37" s="81">
        <f t="shared" si="7"/>
        <v>-261</v>
      </c>
      <c r="X37" s="82"/>
      <c r="Y37" s="82"/>
      <c r="Z37" s="80">
        <f t="shared" si="8"/>
      </c>
      <c r="AA37" s="81">
        <f t="shared" si="9"/>
        <v>-44224</v>
      </c>
      <c r="AB37" s="82"/>
      <c r="AC37" s="82"/>
      <c r="AD37" s="80">
        <f t="shared" si="10"/>
      </c>
      <c r="AE37" s="81">
        <f t="shared" si="11"/>
        <v>-44224</v>
      </c>
      <c r="AF37" s="82"/>
      <c r="AG37" s="82"/>
      <c r="AH37" s="80">
        <f t="shared" si="12"/>
      </c>
      <c r="AI37" s="81">
        <f t="shared" si="13"/>
        <v>-44224</v>
      </c>
      <c r="AJ37" s="82"/>
      <c r="AK37" s="82"/>
      <c r="AL37" s="80">
        <f t="shared" si="14"/>
      </c>
      <c r="AM37" s="81">
        <f t="shared" si="15"/>
        <v>-44224</v>
      </c>
      <c r="AN37" s="82"/>
      <c r="AO37" s="82"/>
      <c r="AP37" s="80">
        <f t="shared" si="16"/>
      </c>
      <c r="AQ37" s="81">
        <f t="shared" si="17"/>
        <v>-44224</v>
      </c>
      <c r="AR37" s="82"/>
      <c r="AS37" s="82"/>
      <c r="AT37" s="80">
        <f t="shared" si="18"/>
      </c>
      <c r="AU37" s="81">
        <f t="shared" si="23"/>
        <v>-44224</v>
      </c>
      <c r="AV37" s="82"/>
      <c r="AW37" s="82"/>
      <c r="AX37" s="80">
        <f t="shared" si="19"/>
      </c>
      <c r="AY37" s="81">
        <f t="shared" si="20"/>
        <v>-44224</v>
      </c>
    </row>
    <row r="38" spans="1:51" ht="22.5">
      <c r="A38" s="396"/>
      <c r="B38" s="79" t="s">
        <v>77</v>
      </c>
      <c r="C38" s="80"/>
      <c r="D38" s="80">
        <f t="shared" si="24"/>
      </c>
      <c r="E38" s="80"/>
      <c r="F38" s="80">
        <f t="shared" si="21"/>
      </c>
      <c r="G38" s="81" t="e">
        <f t="shared" si="25"/>
        <v>#VALUE!</v>
      </c>
      <c r="H38" s="80"/>
      <c r="I38" s="80"/>
      <c r="J38" s="80">
        <f t="shared" si="22"/>
      </c>
      <c r="K38" s="81">
        <f t="shared" si="1"/>
        <v>-44224</v>
      </c>
      <c r="L38" s="82"/>
      <c r="M38" s="82"/>
      <c r="N38" s="80">
        <f t="shared" si="2"/>
      </c>
      <c r="O38" s="81">
        <f t="shared" si="3"/>
        <v>-44224</v>
      </c>
      <c r="P38" s="82"/>
      <c r="Q38" s="82"/>
      <c r="R38" s="80">
        <f t="shared" si="4"/>
      </c>
      <c r="S38" s="81">
        <f t="shared" si="5"/>
        <v>-44224</v>
      </c>
      <c r="T38" s="82">
        <v>43963</v>
      </c>
      <c r="U38" s="82"/>
      <c r="V38" s="80" t="str">
        <f t="shared" si="6"/>
        <v>VENCIDO HACE -261 DÍAS</v>
      </c>
      <c r="W38" s="81">
        <f t="shared" si="7"/>
        <v>-261</v>
      </c>
      <c r="X38" s="82"/>
      <c r="Y38" s="82"/>
      <c r="Z38" s="80">
        <f t="shared" si="8"/>
      </c>
      <c r="AA38" s="81">
        <f t="shared" si="9"/>
        <v>-44224</v>
      </c>
      <c r="AB38" s="82"/>
      <c r="AC38" s="82"/>
      <c r="AD38" s="80">
        <f t="shared" si="10"/>
      </c>
      <c r="AE38" s="81">
        <f t="shared" si="11"/>
        <v>-44224</v>
      </c>
      <c r="AF38" s="82"/>
      <c r="AG38" s="82"/>
      <c r="AH38" s="80">
        <f t="shared" si="12"/>
      </c>
      <c r="AI38" s="81">
        <f t="shared" si="13"/>
        <v>-44224</v>
      </c>
      <c r="AJ38" s="82"/>
      <c r="AK38" s="82"/>
      <c r="AL38" s="80">
        <f t="shared" si="14"/>
      </c>
      <c r="AM38" s="81">
        <f t="shared" si="15"/>
        <v>-44224</v>
      </c>
      <c r="AN38" s="82"/>
      <c r="AO38" s="82"/>
      <c r="AP38" s="80">
        <f t="shared" si="16"/>
      </c>
      <c r="AQ38" s="81">
        <f t="shared" si="17"/>
        <v>-44224</v>
      </c>
      <c r="AR38" s="82"/>
      <c r="AS38" s="82"/>
      <c r="AT38" s="80">
        <f t="shared" si="18"/>
      </c>
      <c r="AU38" s="81">
        <f t="shared" si="23"/>
        <v>-44224</v>
      </c>
      <c r="AV38" s="82"/>
      <c r="AW38" s="82"/>
      <c r="AX38" s="80">
        <f t="shared" si="19"/>
      </c>
      <c r="AY38" s="81">
        <f t="shared" si="20"/>
        <v>-44224</v>
      </c>
    </row>
    <row r="39" spans="1:51" ht="21" customHeight="1">
      <c r="A39" s="396"/>
      <c r="B39" s="79" t="s">
        <v>78</v>
      </c>
      <c r="C39" s="80"/>
      <c r="D39" s="80">
        <f t="shared" si="24"/>
      </c>
      <c r="E39" s="80"/>
      <c r="F39" s="80">
        <f t="shared" si="21"/>
      </c>
      <c r="G39" s="81" t="e">
        <f t="shared" si="25"/>
        <v>#VALUE!</v>
      </c>
      <c r="H39" s="80"/>
      <c r="I39" s="80"/>
      <c r="J39" s="80">
        <f t="shared" si="22"/>
      </c>
      <c r="K39" s="81">
        <f t="shared" si="1"/>
        <v>-44224</v>
      </c>
      <c r="L39" s="82"/>
      <c r="M39" s="82"/>
      <c r="N39" s="80">
        <f t="shared" si="2"/>
      </c>
      <c r="O39" s="81">
        <f t="shared" si="3"/>
        <v>-44224</v>
      </c>
      <c r="P39" s="82"/>
      <c r="Q39" s="82"/>
      <c r="R39" s="80">
        <f t="shared" si="4"/>
      </c>
      <c r="S39" s="81">
        <f t="shared" si="5"/>
        <v>-44224</v>
      </c>
      <c r="T39" s="82">
        <v>43963</v>
      </c>
      <c r="U39" s="82"/>
      <c r="V39" s="80" t="str">
        <f t="shared" si="6"/>
        <v>VENCIDO HACE -261 DÍAS</v>
      </c>
      <c r="W39" s="81">
        <f t="shared" si="7"/>
        <v>-261</v>
      </c>
      <c r="X39" s="82"/>
      <c r="Y39" s="82"/>
      <c r="Z39" s="80">
        <f t="shared" si="8"/>
      </c>
      <c r="AA39" s="81">
        <f t="shared" si="9"/>
        <v>-44224</v>
      </c>
      <c r="AB39" s="82"/>
      <c r="AC39" s="82"/>
      <c r="AD39" s="80">
        <f t="shared" si="10"/>
      </c>
      <c r="AE39" s="81">
        <f t="shared" si="11"/>
        <v>-44224</v>
      </c>
      <c r="AF39" s="82"/>
      <c r="AG39" s="82"/>
      <c r="AH39" s="80">
        <f t="shared" si="12"/>
      </c>
      <c r="AI39" s="81">
        <f t="shared" si="13"/>
        <v>-44224</v>
      </c>
      <c r="AJ39" s="82"/>
      <c r="AK39" s="82"/>
      <c r="AL39" s="80">
        <f t="shared" si="14"/>
      </c>
      <c r="AM39" s="81">
        <f t="shared" si="15"/>
        <v>-44224</v>
      </c>
      <c r="AN39" s="82"/>
      <c r="AO39" s="82"/>
      <c r="AP39" s="80">
        <f t="shared" si="16"/>
      </c>
      <c r="AQ39" s="81">
        <f t="shared" si="17"/>
        <v>-44224</v>
      </c>
      <c r="AR39" s="82"/>
      <c r="AS39" s="82"/>
      <c r="AT39" s="80">
        <f t="shared" si="18"/>
      </c>
      <c r="AU39" s="81">
        <f t="shared" si="23"/>
        <v>-44224</v>
      </c>
      <c r="AV39" s="82"/>
      <c r="AW39" s="82"/>
      <c r="AX39" s="80">
        <f t="shared" si="19"/>
      </c>
      <c r="AY39" s="81">
        <f t="shared" si="20"/>
        <v>-44224</v>
      </c>
    </row>
    <row r="40" spans="1:51" ht="22.5">
      <c r="A40" s="396"/>
      <c r="B40" s="79" t="s">
        <v>79</v>
      </c>
      <c r="C40" s="80"/>
      <c r="D40" s="80">
        <f t="shared" si="24"/>
      </c>
      <c r="E40" s="80"/>
      <c r="F40" s="80">
        <f t="shared" si="21"/>
      </c>
      <c r="G40" s="81" t="e">
        <f t="shared" si="25"/>
        <v>#VALUE!</v>
      </c>
      <c r="H40" s="80"/>
      <c r="I40" s="80"/>
      <c r="J40" s="80">
        <f t="shared" si="22"/>
      </c>
      <c r="K40" s="81">
        <f t="shared" si="1"/>
        <v>-44224</v>
      </c>
      <c r="L40" s="82"/>
      <c r="M40" s="82"/>
      <c r="N40" s="80">
        <f t="shared" si="2"/>
      </c>
      <c r="O40" s="81">
        <f t="shared" si="3"/>
        <v>-44224</v>
      </c>
      <c r="P40" s="82"/>
      <c r="Q40" s="82"/>
      <c r="R40" s="80">
        <f t="shared" si="4"/>
      </c>
      <c r="S40" s="81">
        <f t="shared" si="5"/>
        <v>-44224</v>
      </c>
      <c r="T40" s="82">
        <v>43963</v>
      </c>
      <c r="U40" s="82"/>
      <c r="V40" s="80" t="str">
        <f t="shared" si="6"/>
        <v>VENCIDO HACE -261 DÍAS</v>
      </c>
      <c r="W40" s="81">
        <f t="shared" si="7"/>
        <v>-261</v>
      </c>
      <c r="X40" s="82"/>
      <c r="Y40" s="82"/>
      <c r="Z40" s="80">
        <f t="shared" si="8"/>
      </c>
      <c r="AA40" s="81">
        <f t="shared" si="9"/>
        <v>-44224</v>
      </c>
      <c r="AB40" s="82"/>
      <c r="AC40" s="82"/>
      <c r="AD40" s="80">
        <f t="shared" si="10"/>
      </c>
      <c r="AE40" s="81">
        <f t="shared" si="11"/>
        <v>-44224</v>
      </c>
      <c r="AF40" s="82"/>
      <c r="AG40" s="82"/>
      <c r="AH40" s="80">
        <f t="shared" si="12"/>
      </c>
      <c r="AI40" s="81">
        <f t="shared" si="13"/>
        <v>-44224</v>
      </c>
      <c r="AJ40" s="82"/>
      <c r="AK40" s="82"/>
      <c r="AL40" s="80">
        <f t="shared" si="14"/>
      </c>
      <c r="AM40" s="81">
        <f t="shared" si="15"/>
        <v>-44224</v>
      </c>
      <c r="AN40" s="82"/>
      <c r="AO40" s="82"/>
      <c r="AP40" s="80">
        <f t="shared" si="16"/>
      </c>
      <c r="AQ40" s="81">
        <f t="shared" si="17"/>
        <v>-44224</v>
      </c>
      <c r="AR40" s="82"/>
      <c r="AS40" s="82"/>
      <c r="AT40" s="80">
        <f t="shared" si="18"/>
      </c>
      <c r="AU40" s="81">
        <f t="shared" si="23"/>
        <v>-44224</v>
      </c>
      <c r="AV40" s="82"/>
      <c r="AW40" s="82"/>
      <c r="AX40" s="80">
        <f t="shared" si="19"/>
      </c>
      <c r="AY40" s="81">
        <f t="shared" si="20"/>
        <v>-44224</v>
      </c>
    </row>
    <row r="41" spans="1:51" ht="22.5">
      <c r="A41" s="396"/>
      <c r="B41" s="79" t="s">
        <v>80</v>
      </c>
      <c r="C41" s="80"/>
      <c r="D41" s="80">
        <f t="shared" si="24"/>
      </c>
      <c r="E41" s="80"/>
      <c r="F41" s="80">
        <f t="shared" si="21"/>
      </c>
      <c r="G41" s="81" t="e">
        <f t="shared" si="25"/>
        <v>#VALUE!</v>
      </c>
      <c r="H41" s="80"/>
      <c r="I41" s="80"/>
      <c r="J41" s="80">
        <f t="shared" si="22"/>
      </c>
      <c r="K41" s="81">
        <f t="shared" si="1"/>
        <v>-44224</v>
      </c>
      <c r="L41" s="82"/>
      <c r="M41" s="82"/>
      <c r="N41" s="80">
        <f t="shared" si="2"/>
      </c>
      <c r="O41" s="81">
        <f t="shared" si="3"/>
        <v>-44224</v>
      </c>
      <c r="P41" s="82"/>
      <c r="Q41" s="82"/>
      <c r="R41" s="80">
        <f t="shared" si="4"/>
      </c>
      <c r="S41" s="81">
        <f t="shared" si="5"/>
        <v>-44224</v>
      </c>
      <c r="T41" s="82">
        <v>43963</v>
      </c>
      <c r="U41" s="82"/>
      <c r="V41" s="80" t="str">
        <f t="shared" si="6"/>
        <v>VENCIDO HACE -261 DÍAS</v>
      </c>
      <c r="W41" s="81">
        <f t="shared" si="7"/>
        <v>-261</v>
      </c>
      <c r="X41" s="82"/>
      <c r="Y41" s="82"/>
      <c r="Z41" s="80">
        <f t="shared" si="8"/>
      </c>
      <c r="AA41" s="81">
        <f t="shared" si="9"/>
        <v>-44224</v>
      </c>
      <c r="AB41" s="82"/>
      <c r="AC41" s="82"/>
      <c r="AD41" s="80">
        <f t="shared" si="10"/>
      </c>
      <c r="AE41" s="81">
        <f t="shared" si="11"/>
        <v>-44224</v>
      </c>
      <c r="AF41" s="82"/>
      <c r="AG41" s="82"/>
      <c r="AH41" s="80">
        <f t="shared" si="12"/>
      </c>
      <c r="AI41" s="81">
        <f t="shared" si="13"/>
        <v>-44224</v>
      </c>
      <c r="AJ41" s="82"/>
      <c r="AK41" s="82"/>
      <c r="AL41" s="80">
        <f t="shared" si="14"/>
      </c>
      <c r="AM41" s="81">
        <f t="shared" si="15"/>
        <v>-44224</v>
      </c>
      <c r="AN41" s="82"/>
      <c r="AO41" s="82"/>
      <c r="AP41" s="80">
        <f t="shared" si="16"/>
      </c>
      <c r="AQ41" s="81">
        <f t="shared" si="17"/>
        <v>-44224</v>
      </c>
      <c r="AR41" s="82"/>
      <c r="AS41" s="82"/>
      <c r="AT41" s="80">
        <f t="shared" si="18"/>
      </c>
      <c r="AU41" s="81">
        <f t="shared" si="23"/>
        <v>-44224</v>
      </c>
      <c r="AV41" s="82"/>
      <c r="AW41" s="82"/>
      <c r="AX41" s="80">
        <f t="shared" si="19"/>
      </c>
      <c r="AY41" s="81">
        <f t="shared" si="20"/>
        <v>-44224</v>
      </c>
    </row>
    <row r="42" spans="1:51" ht="33.75">
      <c r="A42" s="396"/>
      <c r="B42" s="79" t="s">
        <v>81</v>
      </c>
      <c r="C42" s="80"/>
      <c r="D42" s="80">
        <f t="shared" si="24"/>
      </c>
      <c r="E42" s="80"/>
      <c r="F42" s="80">
        <f t="shared" si="21"/>
      </c>
      <c r="G42" s="81" t="e">
        <f t="shared" si="25"/>
        <v>#VALUE!</v>
      </c>
      <c r="H42" s="80"/>
      <c r="I42" s="80"/>
      <c r="J42" s="80">
        <f t="shared" si="22"/>
      </c>
      <c r="K42" s="81">
        <f t="shared" si="1"/>
        <v>-44224</v>
      </c>
      <c r="L42" s="82"/>
      <c r="M42" s="82"/>
      <c r="N42" s="80">
        <f t="shared" si="2"/>
      </c>
      <c r="O42" s="81">
        <f t="shared" si="3"/>
        <v>-44224</v>
      </c>
      <c r="P42" s="82"/>
      <c r="Q42" s="82"/>
      <c r="R42" s="80">
        <f t="shared" si="4"/>
      </c>
      <c r="S42" s="81">
        <f t="shared" si="5"/>
        <v>-44224</v>
      </c>
      <c r="T42" s="82"/>
      <c r="U42" s="82"/>
      <c r="V42" s="80">
        <f t="shared" si="6"/>
      </c>
      <c r="W42" s="81">
        <f t="shared" si="7"/>
        <v>-44224</v>
      </c>
      <c r="X42" s="82"/>
      <c r="Y42" s="82"/>
      <c r="Z42" s="80">
        <f t="shared" si="8"/>
      </c>
      <c r="AA42" s="81">
        <f t="shared" si="9"/>
        <v>-44224</v>
      </c>
      <c r="AB42" s="82"/>
      <c r="AC42" s="82"/>
      <c r="AD42" s="80">
        <f t="shared" si="10"/>
      </c>
      <c r="AE42" s="81">
        <f t="shared" si="11"/>
        <v>-44224</v>
      </c>
      <c r="AF42" s="82"/>
      <c r="AG42" s="82"/>
      <c r="AH42" s="80">
        <f t="shared" si="12"/>
      </c>
      <c r="AI42" s="81">
        <f t="shared" si="13"/>
        <v>-44224</v>
      </c>
      <c r="AJ42" s="82">
        <v>44091</v>
      </c>
      <c r="AK42" s="82"/>
      <c r="AL42" s="80" t="str">
        <f t="shared" si="14"/>
        <v>VENCIDO HACE -133 DÍAS</v>
      </c>
      <c r="AM42" s="81">
        <f t="shared" si="15"/>
        <v>-133</v>
      </c>
      <c r="AN42" s="82"/>
      <c r="AO42" s="82"/>
      <c r="AP42" s="80">
        <f t="shared" si="16"/>
      </c>
      <c r="AQ42" s="81">
        <f t="shared" si="17"/>
        <v>-44224</v>
      </c>
      <c r="AR42" s="82"/>
      <c r="AS42" s="82"/>
      <c r="AT42" s="80">
        <f t="shared" si="18"/>
      </c>
      <c r="AU42" s="81">
        <f t="shared" si="23"/>
        <v>-44224</v>
      </c>
      <c r="AV42" s="82"/>
      <c r="AW42" s="82"/>
      <c r="AX42" s="80">
        <f t="shared" si="19"/>
      </c>
      <c r="AY42" s="81">
        <f t="shared" si="20"/>
        <v>-44224</v>
      </c>
    </row>
    <row r="43" spans="1:51" ht="15.75">
      <c r="A43" s="396"/>
      <c r="B43" s="79" t="s">
        <v>82</v>
      </c>
      <c r="C43" s="80">
        <v>43843</v>
      </c>
      <c r="D43" s="80">
        <f t="shared" si="24"/>
        <v>43843</v>
      </c>
      <c r="E43" s="80"/>
      <c r="F43" s="80" t="str">
        <f t="shared" si="21"/>
        <v>VENCIDO HACE -381 DÍAS</v>
      </c>
      <c r="G43" s="81">
        <f t="shared" si="25"/>
        <v>-381</v>
      </c>
      <c r="H43" s="80">
        <v>43885</v>
      </c>
      <c r="I43" s="80"/>
      <c r="J43" s="80" t="str">
        <f t="shared" si="22"/>
        <v>VENCIDO HACE -339 DÍAS</v>
      </c>
      <c r="K43" s="81">
        <f t="shared" si="1"/>
        <v>-339</v>
      </c>
      <c r="L43" s="82">
        <v>43913</v>
      </c>
      <c r="M43" s="82"/>
      <c r="N43" s="80" t="str">
        <f t="shared" si="2"/>
        <v>VENCIDO HACE -311 DÍAS</v>
      </c>
      <c r="O43" s="81">
        <f t="shared" si="3"/>
        <v>-311</v>
      </c>
      <c r="P43" s="82">
        <v>43934</v>
      </c>
      <c r="Q43" s="82"/>
      <c r="R43" s="80" t="str">
        <f t="shared" si="4"/>
        <v>VENCIDO HACE -290 DÍAS</v>
      </c>
      <c r="S43" s="81">
        <f t="shared" si="5"/>
        <v>-290</v>
      </c>
      <c r="T43" s="82"/>
      <c r="U43" s="82"/>
      <c r="V43" s="80">
        <f t="shared" si="6"/>
      </c>
      <c r="W43" s="81">
        <f t="shared" si="7"/>
        <v>-44224</v>
      </c>
      <c r="X43" s="82"/>
      <c r="Y43" s="82"/>
      <c r="Z43" s="80">
        <f t="shared" si="8"/>
      </c>
      <c r="AA43" s="81">
        <f t="shared" si="9"/>
        <v>-44224</v>
      </c>
      <c r="AB43" s="82"/>
      <c r="AC43" s="82"/>
      <c r="AD43" s="80">
        <f t="shared" si="10"/>
      </c>
      <c r="AE43" s="81">
        <f t="shared" si="11"/>
        <v>-44224</v>
      </c>
      <c r="AF43" s="82">
        <v>44064</v>
      </c>
      <c r="AG43" s="82"/>
      <c r="AH43" s="80" t="str">
        <f t="shared" si="12"/>
        <v>VENCIDO HACE -160 DÍAS</v>
      </c>
      <c r="AI43" s="81">
        <f t="shared" si="13"/>
        <v>-160</v>
      </c>
      <c r="AJ43" s="82"/>
      <c r="AK43" s="82"/>
      <c r="AL43" s="80">
        <f t="shared" si="14"/>
      </c>
      <c r="AM43" s="81">
        <f t="shared" si="15"/>
        <v>-44224</v>
      </c>
      <c r="AN43" s="82">
        <v>44134</v>
      </c>
      <c r="AO43" s="82"/>
      <c r="AP43" s="80" t="str">
        <f t="shared" si="16"/>
        <v>VENCIDO HACE -90 DÍAS</v>
      </c>
      <c r="AQ43" s="81">
        <f t="shared" si="17"/>
        <v>-90</v>
      </c>
      <c r="AR43" s="82">
        <v>44158</v>
      </c>
      <c r="AS43" s="82"/>
      <c r="AT43" s="80" t="str">
        <f t="shared" si="18"/>
        <v>VENCIDO HACE -66 DÍAS</v>
      </c>
      <c r="AU43" s="81">
        <f t="shared" si="23"/>
        <v>-66</v>
      </c>
      <c r="AV43" s="82"/>
      <c r="AW43" s="82"/>
      <c r="AX43" s="80">
        <f t="shared" si="19"/>
      </c>
      <c r="AY43" s="81">
        <f t="shared" si="20"/>
        <v>-44224</v>
      </c>
    </row>
    <row r="44" spans="1:51" ht="22.5">
      <c r="A44" s="396"/>
      <c r="B44" s="85" t="s">
        <v>83</v>
      </c>
      <c r="C44" s="80"/>
      <c r="D44" s="80">
        <f t="shared" si="24"/>
      </c>
      <c r="E44" s="80"/>
      <c r="F44" s="80">
        <f t="shared" si="21"/>
      </c>
      <c r="G44" s="81" t="e">
        <f t="shared" si="25"/>
        <v>#VALUE!</v>
      </c>
      <c r="H44" s="80"/>
      <c r="I44" s="80"/>
      <c r="J44" s="80">
        <f t="shared" si="22"/>
      </c>
      <c r="K44" s="81">
        <f t="shared" si="1"/>
        <v>-44224</v>
      </c>
      <c r="L44" s="82"/>
      <c r="M44" s="82"/>
      <c r="N44" s="80">
        <f t="shared" si="2"/>
      </c>
      <c r="O44" s="81">
        <f t="shared" si="3"/>
        <v>-44224</v>
      </c>
      <c r="P44" s="82"/>
      <c r="Q44" s="82"/>
      <c r="R44" s="80">
        <f t="shared" si="4"/>
      </c>
      <c r="S44" s="81">
        <f t="shared" si="5"/>
        <v>-44224</v>
      </c>
      <c r="T44" s="82"/>
      <c r="U44" s="82"/>
      <c r="V44" s="80">
        <f t="shared" si="6"/>
      </c>
      <c r="W44" s="81">
        <f t="shared" si="7"/>
        <v>-44224</v>
      </c>
      <c r="X44" s="82"/>
      <c r="Y44" s="82"/>
      <c r="Z44" s="80">
        <f t="shared" si="8"/>
      </c>
      <c r="AA44" s="81">
        <f t="shared" si="9"/>
        <v>-44224</v>
      </c>
      <c r="AB44" s="82"/>
      <c r="AC44" s="82"/>
      <c r="AD44" s="80">
        <f t="shared" si="10"/>
      </c>
      <c r="AE44" s="81">
        <f t="shared" si="11"/>
        <v>-44224</v>
      </c>
      <c r="AF44" s="82">
        <v>44064</v>
      </c>
      <c r="AG44" s="82"/>
      <c r="AH44" s="80" t="str">
        <f t="shared" si="12"/>
        <v>VENCIDO HACE -160 DÍAS</v>
      </c>
      <c r="AI44" s="81">
        <f t="shared" si="13"/>
        <v>-160</v>
      </c>
      <c r="AJ44" s="82"/>
      <c r="AK44" s="82"/>
      <c r="AL44" s="80">
        <f t="shared" si="14"/>
      </c>
      <c r="AM44" s="81">
        <f t="shared" si="15"/>
        <v>-44224</v>
      </c>
      <c r="AN44" s="82"/>
      <c r="AO44" s="82"/>
      <c r="AP44" s="80">
        <f t="shared" si="16"/>
      </c>
      <c r="AQ44" s="81">
        <f t="shared" si="17"/>
        <v>-44224</v>
      </c>
      <c r="AR44" s="82"/>
      <c r="AS44" s="82"/>
      <c r="AT44" s="80">
        <f t="shared" si="18"/>
      </c>
      <c r="AU44" s="81">
        <f t="shared" si="23"/>
        <v>-44224</v>
      </c>
      <c r="AV44" s="82"/>
      <c r="AW44" s="82"/>
      <c r="AX44" s="80">
        <f t="shared" si="19"/>
      </c>
      <c r="AY44" s="81">
        <f t="shared" si="20"/>
        <v>-44224</v>
      </c>
    </row>
    <row r="45" spans="1:51" ht="15.75">
      <c r="A45" s="396"/>
      <c r="B45" s="79" t="s">
        <v>84</v>
      </c>
      <c r="C45" s="80"/>
      <c r="D45" s="80">
        <f t="shared" si="24"/>
      </c>
      <c r="E45" s="80"/>
      <c r="F45" s="80">
        <f t="shared" si="21"/>
      </c>
      <c r="G45" s="81" t="e">
        <f t="shared" si="25"/>
        <v>#VALUE!</v>
      </c>
      <c r="H45" s="80"/>
      <c r="I45" s="80"/>
      <c r="J45" s="80">
        <f t="shared" si="22"/>
      </c>
      <c r="K45" s="81">
        <f t="shared" si="1"/>
        <v>-44224</v>
      </c>
      <c r="L45" s="82">
        <v>43913</v>
      </c>
      <c r="M45" s="82"/>
      <c r="N45" s="80" t="str">
        <f t="shared" si="2"/>
        <v>VENCIDO HACE -311 DÍAS</v>
      </c>
      <c r="O45" s="81">
        <f t="shared" si="3"/>
        <v>-311</v>
      </c>
      <c r="P45" s="82"/>
      <c r="Q45" s="82"/>
      <c r="R45" s="80">
        <f t="shared" si="4"/>
      </c>
      <c r="S45" s="81">
        <f t="shared" si="5"/>
        <v>-44224</v>
      </c>
      <c r="T45" s="82"/>
      <c r="U45" s="82"/>
      <c r="V45" s="80">
        <f t="shared" si="6"/>
      </c>
      <c r="W45" s="81">
        <f t="shared" si="7"/>
        <v>-44224</v>
      </c>
      <c r="X45" s="82"/>
      <c r="Y45" s="82"/>
      <c r="Z45" s="80">
        <f t="shared" si="8"/>
      </c>
      <c r="AA45" s="81">
        <f t="shared" si="9"/>
        <v>-44224</v>
      </c>
      <c r="AB45" s="82"/>
      <c r="AC45" s="82"/>
      <c r="AD45" s="80">
        <f t="shared" si="10"/>
      </c>
      <c r="AE45" s="81">
        <f t="shared" si="11"/>
        <v>-44224</v>
      </c>
      <c r="AF45" s="82">
        <v>44064</v>
      </c>
      <c r="AG45" s="82"/>
      <c r="AH45" s="80" t="str">
        <f t="shared" si="12"/>
        <v>VENCIDO HACE -160 DÍAS</v>
      </c>
      <c r="AI45" s="81">
        <f t="shared" si="13"/>
        <v>-160</v>
      </c>
      <c r="AJ45" s="82"/>
      <c r="AK45" s="82"/>
      <c r="AL45" s="80">
        <f t="shared" si="14"/>
      </c>
      <c r="AM45" s="81">
        <f t="shared" si="15"/>
        <v>-44224</v>
      </c>
      <c r="AN45" s="82"/>
      <c r="AO45" s="82"/>
      <c r="AP45" s="80">
        <f t="shared" si="16"/>
      </c>
      <c r="AQ45" s="81">
        <f t="shared" si="17"/>
        <v>-44224</v>
      </c>
      <c r="AR45" s="82"/>
      <c r="AS45" s="82"/>
      <c r="AT45" s="80">
        <f t="shared" si="18"/>
      </c>
      <c r="AU45" s="81">
        <f t="shared" si="23"/>
        <v>-44224</v>
      </c>
      <c r="AV45" s="82"/>
      <c r="AW45" s="82"/>
      <c r="AX45" s="80">
        <f t="shared" si="19"/>
      </c>
      <c r="AY45" s="81">
        <f t="shared" si="20"/>
        <v>-44224</v>
      </c>
    </row>
    <row r="46" spans="1:51" ht="15.75">
      <c r="A46" s="396"/>
      <c r="B46" s="79" t="s">
        <v>85</v>
      </c>
      <c r="C46" s="80"/>
      <c r="D46" s="80">
        <f t="shared" si="24"/>
      </c>
      <c r="E46" s="80"/>
      <c r="F46" s="80">
        <f t="shared" si="21"/>
      </c>
      <c r="G46" s="81" t="e">
        <f t="shared" si="25"/>
        <v>#VALUE!</v>
      </c>
      <c r="H46" s="80"/>
      <c r="I46" s="80"/>
      <c r="J46" s="80">
        <f t="shared" si="22"/>
      </c>
      <c r="K46" s="81">
        <f t="shared" si="1"/>
        <v>-44224</v>
      </c>
      <c r="L46" s="82">
        <v>43913</v>
      </c>
      <c r="M46" s="82"/>
      <c r="N46" s="80" t="str">
        <f t="shared" si="2"/>
        <v>VENCIDO HACE -311 DÍAS</v>
      </c>
      <c r="O46" s="81">
        <f t="shared" si="3"/>
        <v>-311</v>
      </c>
      <c r="P46" s="82"/>
      <c r="Q46" s="82"/>
      <c r="R46" s="80">
        <f t="shared" si="4"/>
      </c>
      <c r="S46" s="81">
        <f t="shared" si="5"/>
        <v>-44224</v>
      </c>
      <c r="T46" s="82">
        <v>43969</v>
      </c>
      <c r="U46" s="82"/>
      <c r="V46" s="80" t="str">
        <f t="shared" si="6"/>
        <v>VENCIDO HACE -255 DÍAS</v>
      </c>
      <c r="W46" s="81">
        <f t="shared" si="7"/>
        <v>-255</v>
      </c>
      <c r="X46" s="82"/>
      <c r="Y46" s="82"/>
      <c r="Z46" s="80">
        <f t="shared" si="8"/>
      </c>
      <c r="AA46" s="81">
        <f t="shared" si="9"/>
        <v>-44224</v>
      </c>
      <c r="AB46" s="82"/>
      <c r="AC46" s="82"/>
      <c r="AD46" s="80">
        <f t="shared" si="10"/>
      </c>
      <c r="AE46" s="81">
        <f t="shared" si="11"/>
        <v>-44224</v>
      </c>
      <c r="AF46" s="82">
        <v>44064</v>
      </c>
      <c r="AG46" s="82"/>
      <c r="AH46" s="80" t="str">
        <f t="shared" si="12"/>
        <v>VENCIDO HACE -160 DÍAS</v>
      </c>
      <c r="AI46" s="81">
        <f t="shared" si="13"/>
        <v>-160</v>
      </c>
      <c r="AJ46" s="82"/>
      <c r="AK46" s="82"/>
      <c r="AL46" s="80">
        <f t="shared" si="14"/>
      </c>
      <c r="AM46" s="81">
        <f t="shared" si="15"/>
        <v>-44224</v>
      </c>
      <c r="AN46" s="82"/>
      <c r="AO46" s="82"/>
      <c r="AP46" s="80">
        <f t="shared" si="16"/>
      </c>
      <c r="AQ46" s="81">
        <f t="shared" si="17"/>
        <v>-44224</v>
      </c>
      <c r="AR46" s="82"/>
      <c r="AS46" s="82"/>
      <c r="AT46" s="80">
        <f t="shared" si="18"/>
      </c>
      <c r="AU46" s="81">
        <f t="shared" si="23"/>
        <v>-44224</v>
      </c>
      <c r="AV46" s="82"/>
      <c r="AW46" s="82"/>
      <c r="AX46" s="80">
        <f t="shared" si="19"/>
      </c>
      <c r="AY46" s="81">
        <f t="shared" si="20"/>
        <v>-44224</v>
      </c>
    </row>
    <row r="47" spans="1:51" ht="15.75">
      <c r="A47" s="396"/>
      <c r="B47" s="79" t="s">
        <v>86</v>
      </c>
      <c r="C47" s="80"/>
      <c r="D47" s="80">
        <f t="shared" si="24"/>
      </c>
      <c r="E47" s="80"/>
      <c r="F47" s="80">
        <f t="shared" si="21"/>
      </c>
      <c r="G47" s="81" t="e">
        <f t="shared" si="25"/>
        <v>#VALUE!</v>
      </c>
      <c r="H47" s="80"/>
      <c r="I47" s="80"/>
      <c r="J47" s="80">
        <f t="shared" si="22"/>
      </c>
      <c r="K47" s="81">
        <f t="shared" si="1"/>
        <v>-44224</v>
      </c>
      <c r="L47" s="82">
        <v>43913</v>
      </c>
      <c r="M47" s="82"/>
      <c r="N47" s="80" t="str">
        <f t="shared" si="2"/>
        <v>VENCIDO HACE -311 DÍAS</v>
      </c>
      <c r="O47" s="81">
        <f t="shared" si="3"/>
        <v>-311</v>
      </c>
      <c r="P47" s="82"/>
      <c r="Q47" s="82"/>
      <c r="R47" s="80">
        <f t="shared" si="4"/>
      </c>
      <c r="S47" s="81">
        <f t="shared" si="5"/>
        <v>-44224</v>
      </c>
      <c r="T47" s="82">
        <v>43969</v>
      </c>
      <c r="U47" s="82"/>
      <c r="V47" s="80" t="str">
        <f t="shared" si="6"/>
        <v>VENCIDO HACE -255 DÍAS</v>
      </c>
      <c r="W47" s="81">
        <f t="shared" si="7"/>
        <v>-255</v>
      </c>
      <c r="X47" s="82"/>
      <c r="Y47" s="82"/>
      <c r="Z47" s="80">
        <f t="shared" si="8"/>
      </c>
      <c r="AA47" s="81">
        <f t="shared" si="9"/>
        <v>-44224</v>
      </c>
      <c r="AB47" s="82"/>
      <c r="AC47" s="82"/>
      <c r="AD47" s="80">
        <f t="shared" si="10"/>
      </c>
      <c r="AE47" s="81">
        <f t="shared" si="11"/>
        <v>-44224</v>
      </c>
      <c r="AF47" s="82"/>
      <c r="AG47" s="82"/>
      <c r="AH47" s="80">
        <f t="shared" si="12"/>
      </c>
      <c r="AI47" s="81">
        <f t="shared" si="13"/>
        <v>-44224</v>
      </c>
      <c r="AJ47" s="82"/>
      <c r="AK47" s="82"/>
      <c r="AL47" s="80">
        <f t="shared" si="14"/>
      </c>
      <c r="AM47" s="81">
        <f t="shared" si="15"/>
        <v>-44224</v>
      </c>
      <c r="AN47" s="82"/>
      <c r="AO47" s="82"/>
      <c r="AP47" s="80">
        <f t="shared" si="16"/>
      </c>
      <c r="AQ47" s="81">
        <f t="shared" si="17"/>
        <v>-44224</v>
      </c>
      <c r="AR47" s="82"/>
      <c r="AS47" s="82"/>
      <c r="AT47" s="80">
        <f t="shared" si="18"/>
      </c>
      <c r="AU47" s="81">
        <f t="shared" si="23"/>
        <v>-44224</v>
      </c>
      <c r="AV47" s="82"/>
      <c r="AW47" s="82"/>
      <c r="AX47" s="80">
        <f t="shared" si="19"/>
      </c>
      <c r="AY47" s="81">
        <f t="shared" si="20"/>
        <v>-44224</v>
      </c>
    </row>
    <row r="48" spans="1:51" ht="15.75">
      <c r="A48" s="396"/>
      <c r="B48" s="79" t="s">
        <v>87</v>
      </c>
      <c r="C48" s="80"/>
      <c r="D48" s="80">
        <f t="shared" si="24"/>
      </c>
      <c r="E48" s="80"/>
      <c r="F48" s="80">
        <f t="shared" si="21"/>
      </c>
      <c r="G48" s="81" t="e">
        <f t="shared" si="25"/>
        <v>#VALUE!</v>
      </c>
      <c r="H48" s="80"/>
      <c r="I48" s="80"/>
      <c r="J48" s="80">
        <f t="shared" si="22"/>
      </c>
      <c r="K48" s="81">
        <f t="shared" si="1"/>
        <v>-44224</v>
      </c>
      <c r="L48" s="82"/>
      <c r="M48" s="82"/>
      <c r="N48" s="80">
        <f t="shared" si="2"/>
      </c>
      <c r="O48" s="81">
        <f t="shared" si="3"/>
        <v>-44224</v>
      </c>
      <c r="P48" s="82"/>
      <c r="Q48" s="82"/>
      <c r="R48" s="80">
        <f t="shared" si="4"/>
      </c>
      <c r="S48" s="81">
        <f t="shared" si="5"/>
        <v>-44224</v>
      </c>
      <c r="T48" s="82"/>
      <c r="U48" s="82"/>
      <c r="V48" s="80">
        <f t="shared" si="6"/>
      </c>
      <c r="W48" s="81">
        <f t="shared" si="7"/>
        <v>-44224</v>
      </c>
      <c r="X48" s="82"/>
      <c r="Y48" s="82"/>
      <c r="Z48" s="80">
        <f t="shared" si="8"/>
      </c>
      <c r="AA48" s="81">
        <f t="shared" si="9"/>
        <v>-44224</v>
      </c>
      <c r="AB48" s="82"/>
      <c r="AC48" s="82"/>
      <c r="AD48" s="80">
        <f t="shared" si="10"/>
      </c>
      <c r="AE48" s="81">
        <f t="shared" si="11"/>
        <v>-44224</v>
      </c>
      <c r="AF48" s="82"/>
      <c r="AG48" s="82"/>
      <c r="AH48" s="80">
        <f t="shared" si="12"/>
      </c>
      <c r="AI48" s="81">
        <f t="shared" si="13"/>
        <v>-44224</v>
      </c>
      <c r="AJ48" s="82"/>
      <c r="AK48" s="82"/>
      <c r="AL48" s="80">
        <f t="shared" si="14"/>
      </c>
      <c r="AM48" s="81">
        <f t="shared" si="15"/>
        <v>-44224</v>
      </c>
      <c r="AN48" s="82">
        <v>44126</v>
      </c>
      <c r="AO48" s="82"/>
      <c r="AP48" s="80" t="str">
        <f t="shared" si="16"/>
        <v>VENCIDO HACE -98 DÍAS</v>
      </c>
      <c r="AQ48" s="81">
        <f t="shared" si="17"/>
        <v>-98</v>
      </c>
      <c r="AR48" s="82"/>
      <c r="AS48" s="82"/>
      <c r="AT48" s="80">
        <f t="shared" si="18"/>
      </c>
      <c r="AU48" s="81">
        <f t="shared" si="23"/>
        <v>-44224</v>
      </c>
      <c r="AV48" s="82"/>
      <c r="AW48" s="82"/>
      <c r="AX48" s="80">
        <f t="shared" si="19"/>
      </c>
      <c r="AY48" s="81">
        <f t="shared" si="20"/>
        <v>-44224</v>
      </c>
    </row>
    <row r="49" spans="1:51" ht="22.5">
      <c r="A49" s="396"/>
      <c r="B49" s="79" t="s">
        <v>88</v>
      </c>
      <c r="C49" s="80"/>
      <c r="D49" s="80">
        <f t="shared" si="24"/>
      </c>
      <c r="E49" s="80"/>
      <c r="F49" s="80">
        <f t="shared" si="21"/>
      </c>
      <c r="G49" s="81" t="e">
        <f t="shared" si="25"/>
        <v>#VALUE!</v>
      </c>
      <c r="H49" s="80"/>
      <c r="I49" s="80"/>
      <c r="J49" s="80">
        <f t="shared" si="22"/>
      </c>
      <c r="K49" s="81">
        <f t="shared" si="1"/>
        <v>-44224</v>
      </c>
      <c r="L49" s="82"/>
      <c r="M49" s="82"/>
      <c r="N49" s="80">
        <f t="shared" si="2"/>
      </c>
      <c r="O49" s="81">
        <f t="shared" si="3"/>
        <v>-44224</v>
      </c>
      <c r="P49" s="82"/>
      <c r="Q49" s="82"/>
      <c r="R49" s="80">
        <f t="shared" si="4"/>
      </c>
      <c r="S49" s="81">
        <f t="shared" si="5"/>
        <v>-44224</v>
      </c>
      <c r="T49" s="82"/>
      <c r="U49" s="82"/>
      <c r="V49" s="80">
        <f t="shared" si="6"/>
      </c>
      <c r="W49" s="81">
        <f t="shared" si="7"/>
        <v>-44224</v>
      </c>
      <c r="X49" s="82"/>
      <c r="Y49" s="82"/>
      <c r="Z49" s="80">
        <f t="shared" si="8"/>
      </c>
      <c r="AA49" s="81">
        <f t="shared" si="9"/>
        <v>-44224</v>
      </c>
      <c r="AB49" s="82">
        <v>44040</v>
      </c>
      <c r="AC49" s="82"/>
      <c r="AD49" s="80" t="str">
        <f t="shared" si="10"/>
        <v>VENCIDO HACE -184 DÍAS</v>
      </c>
      <c r="AE49" s="81">
        <f t="shared" si="11"/>
        <v>-184</v>
      </c>
      <c r="AF49" s="82"/>
      <c r="AG49" s="82"/>
      <c r="AH49" s="80">
        <f t="shared" si="12"/>
      </c>
      <c r="AI49" s="81">
        <f t="shared" si="13"/>
        <v>-44224</v>
      </c>
      <c r="AJ49" s="82"/>
      <c r="AK49" s="82"/>
      <c r="AL49" s="80">
        <f t="shared" si="14"/>
      </c>
      <c r="AM49" s="81">
        <f t="shared" si="15"/>
        <v>-44224</v>
      </c>
      <c r="AN49" s="82"/>
      <c r="AO49" s="82"/>
      <c r="AP49" s="80">
        <f t="shared" si="16"/>
      </c>
      <c r="AQ49" s="81">
        <f t="shared" si="17"/>
        <v>-44224</v>
      </c>
      <c r="AR49" s="82"/>
      <c r="AS49" s="82"/>
      <c r="AT49" s="80">
        <f t="shared" si="18"/>
      </c>
      <c r="AU49" s="81">
        <f t="shared" si="23"/>
        <v>-44224</v>
      </c>
      <c r="AV49" s="82"/>
      <c r="AW49" s="82"/>
      <c r="AX49" s="80">
        <f t="shared" si="19"/>
      </c>
      <c r="AY49" s="81">
        <f t="shared" si="20"/>
        <v>-44224</v>
      </c>
    </row>
    <row r="50" spans="1:51" ht="15.75">
      <c r="A50" s="396"/>
      <c r="B50" s="79" t="s">
        <v>89</v>
      </c>
      <c r="C50" s="80"/>
      <c r="D50" s="80">
        <f t="shared" si="24"/>
      </c>
      <c r="E50" s="80"/>
      <c r="F50" s="80">
        <f t="shared" si="21"/>
      </c>
      <c r="G50" s="81" t="e">
        <f t="shared" si="25"/>
        <v>#VALUE!</v>
      </c>
      <c r="H50" s="80"/>
      <c r="I50" s="80"/>
      <c r="J50" s="80">
        <f t="shared" si="22"/>
      </c>
      <c r="K50" s="81">
        <f t="shared" si="1"/>
        <v>-44224</v>
      </c>
      <c r="L50" s="82"/>
      <c r="M50" s="82"/>
      <c r="N50" s="80">
        <f t="shared" si="2"/>
      </c>
      <c r="O50" s="81">
        <f t="shared" si="3"/>
        <v>-44224</v>
      </c>
      <c r="P50" s="82"/>
      <c r="Q50" s="82"/>
      <c r="R50" s="80">
        <f t="shared" si="4"/>
      </c>
      <c r="S50" s="81">
        <f t="shared" si="5"/>
        <v>-44224</v>
      </c>
      <c r="T50" s="82"/>
      <c r="U50" s="82"/>
      <c r="V50" s="80">
        <f t="shared" si="6"/>
      </c>
      <c r="W50" s="81">
        <f t="shared" si="7"/>
        <v>-44224</v>
      </c>
      <c r="X50" s="82"/>
      <c r="Y50" s="82"/>
      <c r="Z50" s="80">
        <f t="shared" si="8"/>
      </c>
      <c r="AA50" s="81">
        <f t="shared" si="9"/>
        <v>-44224</v>
      </c>
      <c r="AB50" s="82">
        <v>44032</v>
      </c>
      <c r="AC50" s="82"/>
      <c r="AD50" s="80" t="str">
        <f t="shared" si="10"/>
        <v>VENCIDO HACE -192 DÍAS</v>
      </c>
      <c r="AE50" s="81">
        <f t="shared" si="11"/>
        <v>-192</v>
      </c>
      <c r="AF50" s="82">
        <v>44066</v>
      </c>
      <c r="AG50" s="82"/>
      <c r="AH50" s="80" t="str">
        <f t="shared" si="12"/>
        <v>VENCIDO HACE -158 DÍAS</v>
      </c>
      <c r="AI50" s="81">
        <f t="shared" si="13"/>
        <v>-158</v>
      </c>
      <c r="AJ50" s="82">
        <v>44149</v>
      </c>
      <c r="AK50" s="82"/>
      <c r="AL50" s="80" t="str">
        <f t="shared" si="14"/>
        <v>VENCIDO HACE -75 DÍAS</v>
      </c>
      <c r="AM50" s="81">
        <f t="shared" si="15"/>
        <v>-75</v>
      </c>
      <c r="AN50" s="82">
        <v>44131</v>
      </c>
      <c r="AO50" s="82"/>
      <c r="AP50" s="80" t="str">
        <f t="shared" si="16"/>
        <v>VENCIDO HACE -93 DÍAS</v>
      </c>
      <c r="AQ50" s="81">
        <f t="shared" si="17"/>
        <v>-93</v>
      </c>
      <c r="AR50" s="82">
        <v>44158</v>
      </c>
      <c r="AS50" s="82"/>
      <c r="AT50" s="80" t="str">
        <f t="shared" si="18"/>
        <v>VENCIDO HACE -66 DÍAS</v>
      </c>
      <c r="AU50" s="81">
        <f t="shared" si="23"/>
        <v>-66</v>
      </c>
      <c r="AV50" s="82">
        <v>44186</v>
      </c>
      <c r="AW50" s="82"/>
      <c r="AX50" s="80" t="str">
        <f t="shared" si="19"/>
        <v>VENCIDO HACE -38 DÍAS</v>
      </c>
      <c r="AY50" s="81">
        <f t="shared" si="20"/>
        <v>-38</v>
      </c>
    </row>
    <row r="51" spans="1:51" ht="15.75">
      <c r="A51" s="396"/>
      <c r="B51" s="79" t="s">
        <v>51</v>
      </c>
      <c r="C51" s="80"/>
      <c r="D51" s="80">
        <f t="shared" si="24"/>
      </c>
      <c r="E51" s="80"/>
      <c r="F51" s="80">
        <f t="shared" si="21"/>
      </c>
      <c r="G51" s="81" t="e">
        <f t="shared" si="25"/>
        <v>#VALUE!</v>
      </c>
      <c r="H51" s="80"/>
      <c r="I51" s="80"/>
      <c r="J51" s="80">
        <f t="shared" si="22"/>
      </c>
      <c r="K51" s="81">
        <f t="shared" si="1"/>
        <v>-44224</v>
      </c>
      <c r="L51" s="82"/>
      <c r="M51" s="82"/>
      <c r="N51" s="80">
        <f t="shared" si="2"/>
      </c>
      <c r="O51" s="81">
        <f t="shared" si="3"/>
        <v>-44224</v>
      </c>
      <c r="P51" s="82"/>
      <c r="Q51" s="82"/>
      <c r="R51" s="80">
        <f t="shared" si="4"/>
      </c>
      <c r="S51" s="81">
        <f t="shared" si="5"/>
        <v>-44224</v>
      </c>
      <c r="T51" s="82">
        <v>43969</v>
      </c>
      <c r="U51" s="82"/>
      <c r="V51" s="80" t="str">
        <f t="shared" si="6"/>
        <v>VENCIDO HACE -255 DÍAS</v>
      </c>
      <c r="W51" s="81">
        <f t="shared" si="7"/>
        <v>-255</v>
      </c>
      <c r="X51" s="82"/>
      <c r="Y51" s="82"/>
      <c r="Z51" s="80">
        <f t="shared" si="8"/>
      </c>
      <c r="AA51" s="81">
        <f t="shared" si="9"/>
        <v>-44224</v>
      </c>
      <c r="AB51" s="82"/>
      <c r="AC51" s="82"/>
      <c r="AD51" s="80">
        <f t="shared" si="10"/>
      </c>
      <c r="AE51" s="81">
        <f t="shared" si="11"/>
        <v>-44224</v>
      </c>
      <c r="AF51" s="82">
        <v>44066</v>
      </c>
      <c r="AG51" s="82"/>
      <c r="AH51" s="80" t="str">
        <f t="shared" si="12"/>
        <v>VENCIDO HACE -158 DÍAS</v>
      </c>
      <c r="AI51" s="81">
        <f t="shared" si="13"/>
        <v>-158</v>
      </c>
      <c r="AJ51" s="82"/>
      <c r="AK51" s="82"/>
      <c r="AL51" s="80">
        <f t="shared" si="14"/>
      </c>
      <c r="AM51" s="81">
        <f t="shared" si="15"/>
        <v>-44224</v>
      </c>
      <c r="AN51" s="82">
        <v>44131</v>
      </c>
      <c r="AO51" s="82"/>
      <c r="AP51" s="80" t="str">
        <f t="shared" si="16"/>
        <v>VENCIDO HACE -93 DÍAS</v>
      </c>
      <c r="AQ51" s="81">
        <f t="shared" si="17"/>
        <v>-93</v>
      </c>
      <c r="AR51" s="82"/>
      <c r="AS51" s="82"/>
      <c r="AT51" s="80">
        <f t="shared" si="18"/>
      </c>
      <c r="AU51" s="81">
        <f t="shared" si="23"/>
        <v>-44224</v>
      </c>
      <c r="AV51" s="82">
        <v>44186</v>
      </c>
      <c r="AW51" s="82"/>
      <c r="AX51" s="80" t="str">
        <f t="shared" si="19"/>
        <v>VENCIDO HACE -38 DÍAS</v>
      </c>
      <c r="AY51" s="81">
        <f t="shared" si="20"/>
        <v>-38</v>
      </c>
    </row>
    <row r="52" spans="1:51" ht="15.75">
      <c r="A52" s="388" t="s">
        <v>90</v>
      </c>
      <c r="B52" s="79" t="s">
        <v>91</v>
      </c>
      <c r="C52" s="80"/>
      <c r="D52" s="80">
        <f t="shared" si="24"/>
      </c>
      <c r="E52" s="80"/>
      <c r="F52" s="80">
        <f t="shared" si="21"/>
      </c>
      <c r="G52" s="81" t="e">
        <f t="shared" si="25"/>
        <v>#VALUE!</v>
      </c>
      <c r="H52" s="80">
        <v>43885</v>
      </c>
      <c r="I52" s="80"/>
      <c r="J52" s="80" t="str">
        <f t="shared" si="22"/>
        <v>VENCIDO HACE -339 DÍAS</v>
      </c>
      <c r="K52" s="81">
        <f t="shared" si="1"/>
        <v>-339</v>
      </c>
      <c r="L52" s="82"/>
      <c r="M52" s="82"/>
      <c r="N52" s="80">
        <f t="shared" si="2"/>
      </c>
      <c r="O52" s="81">
        <f t="shared" si="3"/>
        <v>-44224</v>
      </c>
      <c r="P52" s="82"/>
      <c r="Q52" s="82"/>
      <c r="R52" s="80">
        <f t="shared" si="4"/>
      </c>
      <c r="S52" s="81">
        <f t="shared" si="5"/>
        <v>-44224</v>
      </c>
      <c r="T52" s="82"/>
      <c r="U52" s="82"/>
      <c r="V52" s="80">
        <f t="shared" si="6"/>
      </c>
      <c r="W52" s="81">
        <f t="shared" si="7"/>
        <v>-44224</v>
      </c>
      <c r="X52" s="82"/>
      <c r="Y52" s="82"/>
      <c r="Z52" s="80">
        <f t="shared" si="8"/>
      </c>
      <c r="AA52" s="81">
        <f t="shared" si="9"/>
        <v>-44224</v>
      </c>
      <c r="AB52" s="82"/>
      <c r="AC52" s="82"/>
      <c r="AD52" s="80">
        <f t="shared" si="10"/>
      </c>
      <c r="AE52" s="81">
        <f t="shared" si="11"/>
        <v>-44224</v>
      </c>
      <c r="AF52" s="82"/>
      <c r="AG52" s="82"/>
      <c r="AH52" s="80">
        <f t="shared" si="12"/>
      </c>
      <c r="AI52" s="81">
        <f t="shared" si="13"/>
        <v>-44224</v>
      </c>
      <c r="AJ52" s="82"/>
      <c r="AK52" s="82"/>
      <c r="AL52" s="80">
        <f t="shared" si="14"/>
      </c>
      <c r="AM52" s="81">
        <f t="shared" si="15"/>
        <v>-44224</v>
      </c>
      <c r="AN52" s="82"/>
      <c r="AO52" s="82"/>
      <c r="AP52" s="80">
        <f t="shared" si="16"/>
      </c>
      <c r="AQ52" s="81">
        <f t="shared" si="17"/>
        <v>-44224</v>
      </c>
      <c r="AR52" s="82"/>
      <c r="AS52" s="82"/>
      <c r="AT52" s="80">
        <f t="shared" si="18"/>
      </c>
      <c r="AU52" s="81">
        <f t="shared" si="23"/>
        <v>-44224</v>
      </c>
      <c r="AV52" s="82"/>
      <c r="AW52" s="82"/>
      <c r="AX52" s="80">
        <f t="shared" si="19"/>
      </c>
      <c r="AY52" s="81">
        <f t="shared" si="20"/>
        <v>-44224</v>
      </c>
    </row>
    <row r="53" spans="1:51" ht="15.75">
      <c r="A53" s="388"/>
      <c r="B53" s="79" t="s">
        <v>92</v>
      </c>
      <c r="C53" s="80"/>
      <c r="D53" s="80">
        <f t="shared" si="24"/>
      </c>
      <c r="E53" s="80"/>
      <c r="F53" s="80">
        <f t="shared" si="21"/>
      </c>
      <c r="G53" s="81" t="e">
        <f t="shared" si="25"/>
        <v>#VALUE!</v>
      </c>
      <c r="H53" s="80"/>
      <c r="I53" s="80"/>
      <c r="J53" s="80">
        <f t="shared" si="22"/>
      </c>
      <c r="K53" s="81">
        <f t="shared" si="1"/>
        <v>-44224</v>
      </c>
      <c r="L53" s="82">
        <v>43906</v>
      </c>
      <c r="M53" s="82"/>
      <c r="N53" s="80" t="str">
        <f t="shared" si="2"/>
        <v>VENCIDO HACE -318 DÍAS</v>
      </c>
      <c r="O53" s="81">
        <f t="shared" si="3"/>
        <v>-318</v>
      </c>
      <c r="P53" s="82"/>
      <c r="Q53" s="82"/>
      <c r="R53" s="80">
        <f t="shared" si="4"/>
      </c>
      <c r="S53" s="81">
        <f t="shared" si="5"/>
        <v>-44224</v>
      </c>
      <c r="T53" s="82"/>
      <c r="U53" s="82"/>
      <c r="V53" s="80">
        <f t="shared" si="6"/>
      </c>
      <c r="W53" s="81">
        <f t="shared" si="7"/>
        <v>-44224</v>
      </c>
      <c r="X53" s="82"/>
      <c r="Y53" s="82"/>
      <c r="Z53" s="80">
        <f t="shared" si="8"/>
      </c>
      <c r="AA53" s="81">
        <f t="shared" si="9"/>
        <v>-44224</v>
      </c>
      <c r="AB53" s="82"/>
      <c r="AC53" s="82"/>
      <c r="AD53" s="80">
        <f t="shared" si="10"/>
      </c>
      <c r="AE53" s="81">
        <f t="shared" si="11"/>
        <v>-44224</v>
      </c>
      <c r="AF53" s="82"/>
      <c r="AG53" s="82"/>
      <c r="AH53" s="80">
        <f t="shared" si="12"/>
      </c>
      <c r="AI53" s="81">
        <f t="shared" si="13"/>
        <v>-44224</v>
      </c>
      <c r="AJ53" s="82"/>
      <c r="AK53" s="82"/>
      <c r="AL53" s="80">
        <f t="shared" si="14"/>
      </c>
      <c r="AM53" s="81">
        <f t="shared" si="15"/>
        <v>-44224</v>
      </c>
      <c r="AN53" s="82"/>
      <c r="AO53" s="82"/>
      <c r="AP53" s="80">
        <f t="shared" si="16"/>
      </c>
      <c r="AQ53" s="81">
        <f t="shared" si="17"/>
        <v>-44224</v>
      </c>
      <c r="AR53" s="82"/>
      <c r="AS53" s="82"/>
      <c r="AT53" s="80">
        <f t="shared" si="18"/>
      </c>
      <c r="AU53" s="81">
        <f t="shared" si="23"/>
        <v>-44224</v>
      </c>
      <c r="AV53" s="82"/>
      <c r="AW53" s="82"/>
      <c r="AX53" s="80">
        <f t="shared" si="19"/>
      </c>
      <c r="AY53" s="81">
        <f t="shared" si="20"/>
        <v>-44224</v>
      </c>
    </row>
    <row r="54" spans="1:51" ht="15.75">
      <c r="A54" s="388"/>
      <c r="B54" s="79" t="s">
        <v>93</v>
      </c>
      <c r="C54" s="80"/>
      <c r="D54" s="80">
        <f t="shared" si="24"/>
      </c>
      <c r="E54" s="80"/>
      <c r="F54" s="80">
        <f t="shared" si="21"/>
      </c>
      <c r="G54" s="81" t="e">
        <f t="shared" si="25"/>
        <v>#VALUE!</v>
      </c>
      <c r="H54" s="80">
        <v>43878</v>
      </c>
      <c r="I54" s="80"/>
      <c r="J54" s="80" t="str">
        <f t="shared" si="22"/>
        <v>VENCIDO HACE -346 DÍAS</v>
      </c>
      <c r="K54" s="81">
        <f t="shared" si="1"/>
        <v>-346</v>
      </c>
      <c r="L54" s="82"/>
      <c r="M54" s="82"/>
      <c r="N54" s="80">
        <f t="shared" si="2"/>
      </c>
      <c r="O54" s="81">
        <f t="shared" si="3"/>
        <v>-44224</v>
      </c>
      <c r="P54" s="82"/>
      <c r="Q54" s="82"/>
      <c r="R54" s="80">
        <f t="shared" si="4"/>
      </c>
      <c r="S54" s="81">
        <f t="shared" si="5"/>
        <v>-44224</v>
      </c>
      <c r="T54" s="82">
        <v>43964</v>
      </c>
      <c r="U54" s="82"/>
      <c r="V54" s="80" t="str">
        <f t="shared" si="6"/>
        <v>VENCIDO HACE -260 DÍAS</v>
      </c>
      <c r="W54" s="81">
        <f t="shared" si="7"/>
        <v>-260</v>
      </c>
      <c r="X54" s="82"/>
      <c r="Y54" s="82"/>
      <c r="Z54" s="80">
        <f t="shared" si="8"/>
      </c>
      <c r="AA54" s="81">
        <f t="shared" si="9"/>
        <v>-44224</v>
      </c>
      <c r="AB54" s="82"/>
      <c r="AC54" s="82"/>
      <c r="AD54" s="80">
        <f t="shared" si="10"/>
      </c>
      <c r="AE54" s="81">
        <f t="shared" si="11"/>
        <v>-44224</v>
      </c>
      <c r="AF54" s="82"/>
      <c r="AG54" s="82"/>
      <c r="AH54" s="80">
        <f t="shared" si="12"/>
      </c>
      <c r="AI54" s="81">
        <f t="shared" si="13"/>
        <v>-44224</v>
      </c>
      <c r="AJ54" s="82"/>
      <c r="AK54" s="82"/>
      <c r="AL54" s="80">
        <f t="shared" si="14"/>
      </c>
      <c r="AM54" s="81">
        <f t="shared" si="15"/>
        <v>-44224</v>
      </c>
      <c r="AN54" s="82">
        <v>44124</v>
      </c>
      <c r="AO54" s="82"/>
      <c r="AP54" s="80" t="str">
        <f t="shared" si="16"/>
        <v>VENCIDO HACE -100 DÍAS</v>
      </c>
      <c r="AQ54" s="81">
        <f t="shared" si="17"/>
        <v>-100</v>
      </c>
      <c r="AR54" s="82"/>
      <c r="AS54" s="82"/>
      <c r="AT54" s="80">
        <f t="shared" si="18"/>
      </c>
      <c r="AU54" s="81">
        <f t="shared" si="23"/>
        <v>-44224</v>
      </c>
      <c r="AV54" s="82"/>
      <c r="AW54" s="82"/>
      <c r="AX54" s="80">
        <f t="shared" si="19"/>
      </c>
      <c r="AY54" s="81">
        <f t="shared" si="20"/>
        <v>-44224</v>
      </c>
    </row>
    <row r="55" spans="1:51" ht="15.75">
      <c r="A55" s="388"/>
      <c r="B55" s="79" t="s">
        <v>51</v>
      </c>
      <c r="C55" s="80"/>
      <c r="D55" s="80">
        <f t="shared" si="24"/>
      </c>
      <c r="E55" s="80"/>
      <c r="F55" s="80">
        <f t="shared" si="21"/>
      </c>
      <c r="G55" s="81" t="e">
        <f t="shared" si="25"/>
        <v>#VALUE!</v>
      </c>
      <c r="H55" s="80"/>
      <c r="I55" s="80"/>
      <c r="J55" s="80">
        <f t="shared" si="22"/>
      </c>
      <c r="K55" s="81">
        <f t="shared" si="1"/>
        <v>-44224</v>
      </c>
      <c r="L55" s="82"/>
      <c r="M55" s="82"/>
      <c r="N55" s="80">
        <f t="shared" si="2"/>
      </c>
      <c r="O55" s="81">
        <f t="shared" si="3"/>
        <v>-44224</v>
      </c>
      <c r="P55" s="82"/>
      <c r="Q55" s="82"/>
      <c r="R55" s="80">
        <f t="shared" si="4"/>
      </c>
      <c r="S55" s="81">
        <f t="shared" si="5"/>
        <v>-44224</v>
      </c>
      <c r="T55" s="82"/>
      <c r="U55" s="82"/>
      <c r="V55" s="80">
        <f t="shared" si="6"/>
      </c>
      <c r="W55" s="81">
        <f t="shared" si="7"/>
        <v>-44224</v>
      </c>
      <c r="X55" s="82"/>
      <c r="Y55" s="82"/>
      <c r="Z55" s="80">
        <f t="shared" si="8"/>
      </c>
      <c r="AA55" s="81">
        <f t="shared" si="9"/>
        <v>-44224</v>
      </c>
      <c r="AB55" s="82">
        <v>44033</v>
      </c>
      <c r="AC55" s="82"/>
      <c r="AD55" s="80" t="str">
        <f t="shared" si="10"/>
        <v>VENCIDO HACE -191 DÍAS</v>
      </c>
      <c r="AE55" s="81">
        <f t="shared" si="11"/>
        <v>-191</v>
      </c>
      <c r="AF55" s="82"/>
      <c r="AG55" s="82"/>
      <c r="AH55" s="80">
        <f t="shared" si="12"/>
      </c>
      <c r="AI55" s="81">
        <f t="shared" si="13"/>
        <v>-44224</v>
      </c>
      <c r="AJ55" s="82"/>
      <c r="AK55" s="82"/>
      <c r="AL55" s="80">
        <f t="shared" si="14"/>
      </c>
      <c r="AM55" s="81">
        <f t="shared" si="15"/>
        <v>-44224</v>
      </c>
      <c r="AN55" s="82"/>
      <c r="AO55" s="82"/>
      <c r="AP55" s="80">
        <f t="shared" si="16"/>
      </c>
      <c r="AQ55" s="81">
        <f t="shared" si="17"/>
        <v>-44224</v>
      </c>
      <c r="AR55" s="82"/>
      <c r="AS55" s="82"/>
      <c r="AT55" s="80">
        <f t="shared" si="18"/>
      </c>
      <c r="AU55" s="81">
        <f t="shared" si="23"/>
        <v>-44224</v>
      </c>
      <c r="AV55" s="82"/>
      <c r="AW55" s="82"/>
      <c r="AX55" s="80">
        <f t="shared" si="19"/>
      </c>
      <c r="AY55" s="81">
        <f t="shared" si="20"/>
        <v>-44224</v>
      </c>
    </row>
    <row r="56" spans="1:51" ht="15.75">
      <c r="A56" s="396" t="s">
        <v>56</v>
      </c>
      <c r="B56" s="79" t="s">
        <v>94</v>
      </c>
      <c r="C56" s="80"/>
      <c r="D56" s="80">
        <f t="shared" si="24"/>
      </c>
      <c r="E56" s="80"/>
      <c r="F56" s="80">
        <f t="shared" si="21"/>
      </c>
      <c r="G56" s="81" t="e">
        <f t="shared" si="25"/>
        <v>#VALUE!</v>
      </c>
      <c r="H56" s="80"/>
      <c r="I56" s="80"/>
      <c r="J56" s="80">
        <f t="shared" si="22"/>
      </c>
      <c r="K56" s="81">
        <f t="shared" si="1"/>
        <v>-44224</v>
      </c>
      <c r="L56" s="82"/>
      <c r="M56" s="82"/>
      <c r="N56" s="80">
        <f t="shared" si="2"/>
      </c>
      <c r="O56" s="81">
        <f t="shared" si="3"/>
        <v>-44224</v>
      </c>
      <c r="P56" s="82"/>
      <c r="Q56" s="82"/>
      <c r="R56" s="80">
        <f t="shared" si="4"/>
      </c>
      <c r="S56" s="81">
        <f t="shared" si="5"/>
        <v>-44224</v>
      </c>
      <c r="T56" s="82"/>
      <c r="U56" s="82"/>
      <c r="V56" s="80">
        <f t="shared" si="6"/>
      </c>
      <c r="W56" s="81">
        <f t="shared" si="7"/>
        <v>-44224</v>
      </c>
      <c r="X56" s="82"/>
      <c r="Y56" s="82"/>
      <c r="Z56" s="80">
        <f t="shared" si="8"/>
      </c>
      <c r="AA56" s="81">
        <f t="shared" si="9"/>
        <v>-44224</v>
      </c>
      <c r="AB56" s="82"/>
      <c r="AC56" s="82"/>
      <c r="AD56" s="80">
        <f t="shared" si="10"/>
      </c>
      <c r="AE56" s="81">
        <f t="shared" si="11"/>
        <v>-44224</v>
      </c>
      <c r="AF56" s="82">
        <v>44061</v>
      </c>
      <c r="AG56" s="82"/>
      <c r="AH56" s="80" t="str">
        <f t="shared" si="12"/>
        <v>VENCIDO HACE -163 DÍAS</v>
      </c>
      <c r="AI56" s="81">
        <f t="shared" si="13"/>
        <v>-163</v>
      </c>
      <c r="AJ56" s="82"/>
      <c r="AK56" s="82"/>
      <c r="AL56" s="80">
        <f t="shared" si="14"/>
      </c>
      <c r="AM56" s="81">
        <f t="shared" si="15"/>
        <v>-44224</v>
      </c>
      <c r="AN56" s="82">
        <v>44124</v>
      </c>
      <c r="AO56" s="82"/>
      <c r="AP56" s="80" t="str">
        <f t="shared" si="16"/>
        <v>VENCIDO HACE -100 DÍAS</v>
      </c>
      <c r="AQ56" s="81">
        <f t="shared" si="17"/>
        <v>-100</v>
      </c>
      <c r="AR56" s="82"/>
      <c r="AS56" s="82"/>
      <c r="AT56" s="80">
        <f t="shared" si="18"/>
      </c>
      <c r="AU56" s="81">
        <f t="shared" si="23"/>
        <v>-44224</v>
      </c>
      <c r="AV56" s="82"/>
      <c r="AW56" s="82"/>
      <c r="AX56" s="80">
        <f t="shared" si="19"/>
      </c>
      <c r="AY56" s="81">
        <f t="shared" si="20"/>
        <v>-44224</v>
      </c>
    </row>
    <row r="57" spans="1:51" ht="15.75">
      <c r="A57" s="396"/>
      <c r="B57" s="79" t="s">
        <v>95</v>
      </c>
      <c r="C57" s="80"/>
      <c r="D57" s="80">
        <f t="shared" si="24"/>
      </c>
      <c r="E57" s="80"/>
      <c r="F57" s="80">
        <f t="shared" si="21"/>
      </c>
      <c r="G57" s="81" t="e">
        <f t="shared" si="25"/>
        <v>#VALUE!</v>
      </c>
      <c r="H57" s="80"/>
      <c r="I57" s="80"/>
      <c r="J57" s="80">
        <f t="shared" si="22"/>
      </c>
      <c r="K57" s="81">
        <f t="shared" si="1"/>
        <v>-44224</v>
      </c>
      <c r="L57" s="82"/>
      <c r="M57" s="82"/>
      <c r="N57" s="80">
        <f t="shared" si="2"/>
      </c>
      <c r="O57" s="81">
        <f t="shared" si="3"/>
        <v>-44224</v>
      </c>
      <c r="P57" s="82"/>
      <c r="Q57" s="82"/>
      <c r="R57" s="80">
        <f t="shared" si="4"/>
      </c>
      <c r="S57" s="81">
        <f t="shared" si="5"/>
        <v>-44224</v>
      </c>
      <c r="T57" s="82"/>
      <c r="U57" s="82"/>
      <c r="V57" s="80">
        <f t="shared" si="6"/>
      </c>
      <c r="W57" s="81">
        <f t="shared" si="7"/>
        <v>-44224</v>
      </c>
      <c r="X57" s="82"/>
      <c r="Y57" s="82"/>
      <c r="Z57" s="80">
        <f t="shared" si="8"/>
      </c>
      <c r="AA57" s="81">
        <f t="shared" si="9"/>
        <v>-44224</v>
      </c>
      <c r="AB57" s="82">
        <v>44033</v>
      </c>
      <c r="AC57" s="82"/>
      <c r="AD57" s="80" t="str">
        <f t="shared" si="10"/>
        <v>VENCIDO HACE -191 DÍAS</v>
      </c>
      <c r="AE57" s="81">
        <f t="shared" si="11"/>
        <v>-191</v>
      </c>
      <c r="AF57" s="82"/>
      <c r="AG57" s="82"/>
      <c r="AH57" s="80">
        <f t="shared" si="12"/>
      </c>
      <c r="AI57" s="81">
        <f t="shared" si="13"/>
        <v>-44224</v>
      </c>
      <c r="AJ57" s="82"/>
      <c r="AK57" s="82"/>
      <c r="AL57" s="80">
        <f t="shared" si="14"/>
      </c>
      <c r="AM57" s="81">
        <f t="shared" si="15"/>
        <v>-44224</v>
      </c>
      <c r="AN57" s="82"/>
      <c r="AO57" s="82"/>
      <c r="AP57" s="80">
        <f t="shared" si="16"/>
      </c>
      <c r="AQ57" s="81">
        <f t="shared" si="17"/>
        <v>-44224</v>
      </c>
      <c r="AR57" s="82">
        <v>44158</v>
      </c>
      <c r="AS57" s="82"/>
      <c r="AT57" s="80" t="str">
        <f t="shared" si="18"/>
        <v>VENCIDO HACE -66 DÍAS</v>
      </c>
      <c r="AU57" s="81">
        <f t="shared" si="23"/>
        <v>-66</v>
      </c>
      <c r="AV57" s="82"/>
      <c r="AW57" s="82"/>
      <c r="AX57" s="80">
        <f t="shared" si="19"/>
      </c>
      <c r="AY57" s="81">
        <f t="shared" si="20"/>
        <v>-44224</v>
      </c>
    </row>
    <row r="58" spans="1:51" ht="15.75">
      <c r="A58" s="396"/>
      <c r="B58" s="79" t="s">
        <v>34</v>
      </c>
      <c r="C58" s="80">
        <v>43857</v>
      </c>
      <c r="D58" s="80">
        <f t="shared" si="24"/>
        <v>43857</v>
      </c>
      <c r="E58" s="80"/>
      <c r="F58" s="80" t="str">
        <f t="shared" si="21"/>
        <v>VENCIDO HACE -367 DÍAS</v>
      </c>
      <c r="G58" s="81">
        <f t="shared" si="25"/>
        <v>-367</v>
      </c>
      <c r="H58" s="80"/>
      <c r="I58" s="80"/>
      <c r="J58" s="80">
        <f t="shared" si="22"/>
      </c>
      <c r="K58" s="81">
        <f t="shared" si="1"/>
        <v>-44224</v>
      </c>
      <c r="L58" s="82"/>
      <c r="M58" s="82"/>
      <c r="N58" s="80">
        <f t="shared" si="2"/>
      </c>
      <c r="O58" s="81">
        <f t="shared" si="3"/>
        <v>-44224</v>
      </c>
      <c r="P58" s="82">
        <v>43942</v>
      </c>
      <c r="Q58" s="82"/>
      <c r="R58" s="80" t="str">
        <f t="shared" si="4"/>
        <v>VENCIDO HACE -282 DÍAS</v>
      </c>
      <c r="S58" s="81">
        <f t="shared" si="5"/>
        <v>-282</v>
      </c>
      <c r="T58" s="82"/>
      <c r="U58" s="82"/>
      <c r="V58" s="80">
        <f t="shared" si="6"/>
      </c>
      <c r="W58" s="81">
        <f t="shared" si="7"/>
        <v>-44224</v>
      </c>
      <c r="X58" s="82"/>
      <c r="Y58" s="82"/>
      <c r="Z58" s="80">
        <f t="shared" si="8"/>
      </c>
      <c r="AA58" s="81">
        <f t="shared" si="9"/>
        <v>-44224</v>
      </c>
      <c r="AB58" s="82">
        <v>44022</v>
      </c>
      <c r="AC58" s="82"/>
      <c r="AD58" s="80" t="str">
        <f t="shared" si="10"/>
        <v>VENCIDO HACE -202 DÍAS</v>
      </c>
      <c r="AE58" s="81">
        <f t="shared" si="11"/>
        <v>-202</v>
      </c>
      <c r="AF58" s="82"/>
      <c r="AG58" s="82"/>
      <c r="AH58" s="80">
        <f t="shared" si="12"/>
      </c>
      <c r="AI58" s="81">
        <f t="shared" si="13"/>
        <v>-44224</v>
      </c>
      <c r="AJ58" s="82"/>
      <c r="AK58" s="82"/>
      <c r="AL58" s="80">
        <f t="shared" si="14"/>
      </c>
      <c r="AM58" s="81">
        <f t="shared" si="15"/>
        <v>-44224</v>
      </c>
      <c r="AN58" s="82"/>
      <c r="AO58" s="82"/>
      <c r="AP58" s="80">
        <f t="shared" si="16"/>
      </c>
      <c r="AQ58" s="81">
        <f t="shared" si="17"/>
        <v>-44224</v>
      </c>
      <c r="AR58" s="82"/>
      <c r="AS58" s="82"/>
      <c r="AT58" s="80">
        <f t="shared" si="18"/>
      </c>
      <c r="AU58" s="81">
        <f t="shared" si="23"/>
        <v>-44224</v>
      </c>
      <c r="AV58" s="82"/>
      <c r="AW58" s="82"/>
      <c r="AX58" s="80">
        <f t="shared" si="19"/>
      </c>
      <c r="AY58" s="81">
        <f t="shared" si="20"/>
        <v>-44224</v>
      </c>
    </row>
    <row r="59" spans="1:51" ht="15.75">
      <c r="A59" s="396"/>
      <c r="B59" s="79" t="s">
        <v>149</v>
      </c>
      <c r="C59" s="80"/>
      <c r="D59" s="80">
        <f t="shared" si="24"/>
      </c>
      <c r="E59" s="80"/>
      <c r="F59" s="80">
        <f t="shared" si="21"/>
      </c>
      <c r="G59" s="81" t="e">
        <f t="shared" si="25"/>
        <v>#VALUE!</v>
      </c>
      <c r="H59" s="80"/>
      <c r="I59" s="80"/>
      <c r="J59" s="80">
        <f t="shared" si="22"/>
      </c>
      <c r="K59" s="81">
        <f t="shared" si="1"/>
        <v>-44224</v>
      </c>
      <c r="L59" s="82"/>
      <c r="M59" s="82"/>
      <c r="N59" s="80">
        <f t="shared" si="2"/>
      </c>
      <c r="O59" s="81">
        <f t="shared" si="3"/>
        <v>-44224</v>
      </c>
      <c r="P59" s="82"/>
      <c r="Q59" s="82"/>
      <c r="R59" s="80">
        <f t="shared" si="4"/>
      </c>
      <c r="S59" s="81">
        <f t="shared" si="5"/>
        <v>-44224</v>
      </c>
      <c r="T59" s="82"/>
      <c r="U59" s="82"/>
      <c r="V59" s="80">
        <f t="shared" si="6"/>
      </c>
      <c r="W59" s="81">
        <f t="shared" si="7"/>
        <v>-44224</v>
      </c>
      <c r="X59" s="82"/>
      <c r="Y59" s="82"/>
      <c r="Z59" s="80">
        <f t="shared" si="8"/>
      </c>
      <c r="AA59" s="81">
        <f t="shared" si="9"/>
        <v>-44224</v>
      </c>
      <c r="AB59" s="82">
        <v>44022</v>
      </c>
      <c r="AC59" s="82"/>
      <c r="AD59" s="80" t="str">
        <f t="shared" si="10"/>
        <v>VENCIDO HACE -202 DÍAS</v>
      </c>
      <c r="AE59" s="81">
        <f t="shared" si="11"/>
        <v>-202</v>
      </c>
      <c r="AF59" s="82"/>
      <c r="AG59" s="82"/>
      <c r="AH59" s="80">
        <f t="shared" si="12"/>
      </c>
      <c r="AI59" s="81">
        <f t="shared" si="13"/>
        <v>-44224</v>
      </c>
      <c r="AJ59" s="82"/>
      <c r="AK59" s="82"/>
      <c r="AL59" s="80">
        <f t="shared" si="14"/>
      </c>
      <c r="AM59" s="81">
        <f t="shared" si="15"/>
        <v>-44224</v>
      </c>
      <c r="AN59" s="82"/>
      <c r="AO59" s="82"/>
      <c r="AP59" s="80">
        <f t="shared" si="16"/>
      </c>
      <c r="AQ59" s="81">
        <f t="shared" si="17"/>
        <v>-44224</v>
      </c>
      <c r="AR59" s="82">
        <v>44162</v>
      </c>
      <c r="AS59" s="82"/>
      <c r="AT59" s="80" t="str">
        <f t="shared" si="18"/>
        <v>VENCIDO HACE -62 DÍAS</v>
      </c>
      <c r="AU59" s="81">
        <f t="shared" si="23"/>
        <v>-62</v>
      </c>
      <c r="AV59" s="82"/>
      <c r="AW59" s="82"/>
      <c r="AX59" s="80">
        <f t="shared" si="19"/>
      </c>
      <c r="AY59" s="81">
        <f t="shared" si="20"/>
        <v>-44224</v>
      </c>
    </row>
    <row r="60" spans="1:51" ht="15.75">
      <c r="A60" s="396"/>
      <c r="B60" s="79" t="s">
        <v>96</v>
      </c>
      <c r="C60" s="80"/>
      <c r="D60" s="80">
        <f t="shared" si="24"/>
      </c>
      <c r="E60" s="80"/>
      <c r="F60" s="80">
        <f t="shared" si="21"/>
      </c>
      <c r="G60" s="81" t="e">
        <f t="shared" si="25"/>
        <v>#VALUE!</v>
      </c>
      <c r="H60" s="80"/>
      <c r="I60" s="80"/>
      <c r="J60" s="80">
        <f t="shared" si="22"/>
      </c>
      <c r="K60" s="81">
        <f t="shared" si="1"/>
        <v>-44224</v>
      </c>
      <c r="L60" s="82"/>
      <c r="M60" s="82"/>
      <c r="N60" s="80">
        <f t="shared" si="2"/>
      </c>
      <c r="O60" s="81">
        <f t="shared" si="3"/>
        <v>-44224</v>
      </c>
      <c r="P60" s="82"/>
      <c r="Q60" s="82"/>
      <c r="R60" s="80">
        <f t="shared" si="4"/>
      </c>
      <c r="S60" s="81">
        <f t="shared" si="5"/>
        <v>-44224</v>
      </c>
      <c r="T60" s="82"/>
      <c r="U60" s="82"/>
      <c r="V60" s="80">
        <f t="shared" si="6"/>
      </c>
      <c r="W60" s="81">
        <f t="shared" si="7"/>
        <v>-44224</v>
      </c>
      <c r="X60" s="82"/>
      <c r="Y60" s="82"/>
      <c r="Z60" s="80">
        <f t="shared" si="8"/>
      </c>
      <c r="AA60" s="81">
        <f t="shared" si="9"/>
        <v>-44224</v>
      </c>
      <c r="AB60" s="82"/>
      <c r="AC60" s="82"/>
      <c r="AD60" s="80">
        <f t="shared" si="10"/>
      </c>
      <c r="AE60" s="81">
        <f t="shared" si="11"/>
        <v>-44224</v>
      </c>
      <c r="AF60" s="82"/>
      <c r="AG60" s="82"/>
      <c r="AH60" s="80">
        <f t="shared" si="12"/>
      </c>
      <c r="AI60" s="81">
        <f t="shared" si="13"/>
        <v>-44224</v>
      </c>
      <c r="AJ60" s="82">
        <v>44091</v>
      </c>
      <c r="AK60" s="82"/>
      <c r="AL60" s="80" t="str">
        <f t="shared" si="14"/>
        <v>VENCIDO HACE -133 DÍAS</v>
      </c>
      <c r="AM60" s="81">
        <f t="shared" si="15"/>
        <v>-133</v>
      </c>
      <c r="AN60" s="82"/>
      <c r="AO60" s="82"/>
      <c r="AP60" s="80">
        <f t="shared" si="16"/>
      </c>
      <c r="AQ60" s="81">
        <f t="shared" si="17"/>
        <v>-44224</v>
      </c>
      <c r="AR60" s="82"/>
      <c r="AS60" s="82"/>
      <c r="AT60" s="80">
        <f t="shared" si="18"/>
      </c>
      <c r="AU60" s="81">
        <f t="shared" si="23"/>
        <v>-44224</v>
      </c>
      <c r="AV60" s="82"/>
      <c r="AW60" s="82"/>
      <c r="AX60" s="80">
        <f t="shared" si="19"/>
      </c>
      <c r="AY60" s="81">
        <f t="shared" si="20"/>
        <v>-44224</v>
      </c>
    </row>
    <row r="61" spans="1:51" ht="15.75">
      <c r="A61" s="396"/>
      <c r="B61" s="79" t="s">
        <v>97</v>
      </c>
      <c r="C61" s="80"/>
      <c r="D61" s="80">
        <f t="shared" si="24"/>
      </c>
      <c r="E61" s="80"/>
      <c r="F61" s="80">
        <f t="shared" si="21"/>
      </c>
      <c r="G61" s="81" t="e">
        <f t="shared" si="25"/>
        <v>#VALUE!</v>
      </c>
      <c r="H61" s="80"/>
      <c r="I61" s="80"/>
      <c r="J61" s="80">
        <f t="shared" si="22"/>
      </c>
      <c r="K61" s="81">
        <f t="shared" si="1"/>
        <v>-44224</v>
      </c>
      <c r="L61" s="82"/>
      <c r="M61" s="82"/>
      <c r="N61" s="80">
        <f t="shared" si="2"/>
      </c>
      <c r="O61" s="81">
        <f t="shared" si="3"/>
        <v>-44224</v>
      </c>
      <c r="P61" s="82"/>
      <c r="Q61" s="82"/>
      <c r="R61" s="80">
        <f t="shared" si="4"/>
      </c>
      <c r="S61" s="81">
        <f t="shared" si="5"/>
        <v>-44224</v>
      </c>
      <c r="T61" s="82"/>
      <c r="U61" s="82"/>
      <c r="V61" s="80">
        <f t="shared" si="6"/>
      </c>
      <c r="W61" s="81">
        <f t="shared" si="7"/>
        <v>-44224</v>
      </c>
      <c r="X61" s="82"/>
      <c r="Y61" s="82"/>
      <c r="Z61" s="80">
        <f t="shared" si="8"/>
      </c>
      <c r="AA61" s="81">
        <f t="shared" si="9"/>
        <v>-44224</v>
      </c>
      <c r="AB61" s="82"/>
      <c r="AC61" s="82"/>
      <c r="AD61" s="80">
        <f t="shared" si="10"/>
      </c>
      <c r="AE61" s="81">
        <f t="shared" si="11"/>
        <v>-44224</v>
      </c>
      <c r="AF61" s="82"/>
      <c r="AG61" s="82"/>
      <c r="AH61" s="80">
        <f t="shared" si="12"/>
      </c>
      <c r="AI61" s="81">
        <f t="shared" si="13"/>
        <v>-44224</v>
      </c>
      <c r="AJ61" s="82">
        <v>44091</v>
      </c>
      <c r="AK61" s="82"/>
      <c r="AL61" s="80" t="str">
        <f t="shared" si="14"/>
        <v>VENCIDO HACE -133 DÍAS</v>
      </c>
      <c r="AM61" s="81">
        <f t="shared" si="15"/>
        <v>-133</v>
      </c>
      <c r="AN61" s="82"/>
      <c r="AO61" s="82"/>
      <c r="AP61" s="80">
        <f t="shared" si="16"/>
      </c>
      <c r="AQ61" s="81">
        <f t="shared" si="17"/>
        <v>-44224</v>
      </c>
      <c r="AR61" s="82">
        <v>44162</v>
      </c>
      <c r="AS61" s="82"/>
      <c r="AT61" s="80" t="str">
        <f t="shared" si="18"/>
        <v>VENCIDO HACE -62 DÍAS</v>
      </c>
      <c r="AU61" s="81">
        <f t="shared" si="23"/>
        <v>-62</v>
      </c>
      <c r="AV61" s="82"/>
      <c r="AW61" s="82"/>
      <c r="AX61" s="80">
        <f t="shared" si="19"/>
      </c>
      <c r="AY61" s="81">
        <f t="shared" si="20"/>
        <v>-44224</v>
      </c>
    </row>
    <row r="62" spans="1:51" ht="15.75">
      <c r="A62" s="397"/>
      <c r="B62" s="86" t="s">
        <v>98</v>
      </c>
      <c r="C62" s="80"/>
      <c r="D62" s="80">
        <f t="shared" si="24"/>
      </c>
      <c r="E62" s="80"/>
      <c r="F62" s="80">
        <f t="shared" si="21"/>
      </c>
      <c r="G62" s="81" t="e">
        <f t="shared" si="25"/>
        <v>#VALUE!</v>
      </c>
      <c r="H62" s="80"/>
      <c r="I62" s="80"/>
      <c r="J62" s="80">
        <f t="shared" si="22"/>
      </c>
      <c r="K62" s="81">
        <f t="shared" si="1"/>
        <v>-44224</v>
      </c>
      <c r="L62" s="82"/>
      <c r="M62" s="82"/>
      <c r="N62" s="80">
        <f t="shared" si="2"/>
      </c>
      <c r="O62" s="81">
        <f t="shared" si="3"/>
        <v>-44224</v>
      </c>
      <c r="P62" s="82"/>
      <c r="Q62" s="82"/>
      <c r="R62" s="80">
        <f t="shared" si="4"/>
      </c>
      <c r="S62" s="81">
        <f t="shared" si="5"/>
        <v>-44224</v>
      </c>
      <c r="T62" s="82"/>
      <c r="U62" s="82"/>
      <c r="V62" s="80">
        <f t="shared" si="6"/>
      </c>
      <c r="W62" s="81">
        <f t="shared" si="7"/>
        <v>-44224</v>
      </c>
      <c r="X62" s="82"/>
      <c r="Y62" s="82"/>
      <c r="Z62" s="80">
        <f t="shared" si="8"/>
      </c>
      <c r="AA62" s="81">
        <f t="shared" si="9"/>
        <v>-44224</v>
      </c>
      <c r="AB62" s="82"/>
      <c r="AC62" s="82"/>
      <c r="AD62" s="80">
        <f t="shared" si="10"/>
      </c>
      <c r="AE62" s="81">
        <f t="shared" si="11"/>
        <v>-44224</v>
      </c>
      <c r="AF62" s="82"/>
      <c r="AG62" s="82"/>
      <c r="AH62" s="80">
        <f t="shared" si="12"/>
      </c>
      <c r="AI62" s="81">
        <f t="shared" si="13"/>
        <v>-44224</v>
      </c>
      <c r="AJ62" s="82"/>
      <c r="AK62" s="82"/>
      <c r="AL62" s="80">
        <f t="shared" si="14"/>
      </c>
      <c r="AM62" s="81">
        <f t="shared" si="15"/>
        <v>-44224</v>
      </c>
      <c r="AN62" s="82"/>
      <c r="AO62" s="82"/>
      <c r="AP62" s="80">
        <f t="shared" si="16"/>
      </c>
      <c r="AQ62" s="81">
        <f t="shared" si="17"/>
        <v>-44224</v>
      </c>
      <c r="AR62" s="82">
        <v>44147</v>
      </c>
      <c r="AS62" s="82"/>
      <c r="AT62" s="80" t="str">
        <f t="shared" si="18"/>
        <v>VENCIDO HACE -77 DÍAS</v>
      </c>
      <c r="AU62" s="81">
        <f t="shared" si="23"/>
        <v>-77</v>
      </c>
      <c r="AV62" s="82"/>
      <c r="AW62" s="82"/>
      <c r="AX62" s="80">
        <f t="shared" si="19"/>
      </c>
      <c r="AY62" s="81">
        <f t="shared" si="20"/>
        <v>-44224</v>
      </c>
    </row>
    <row r="63" spans="1:51" ht="21.75" customHeight="1">
      <c r="A63" s="395" t="s">
        <v>145</v>
      </c>
      <c r="B63" s="87" t="s">
        <v>146</v>
      </c>
      <c r="C63" s="88"/>
      <c r="D63" s="80">
        <f t="shared" si="24"/>
      </c>
      <c r="E63" s="88"/>
      <c r="F63" s="80">
        <f t="shared" si="21"/>
      </c>
      <c r="G63" s="81" t="e">
        <f t="shared" si="25"/>
        <v>#VALUE!</v>
      </c>
      <c r="H63" s="89"/>
      <c r="I63" s="89"/>
      <c r="J63" s="80">
        <f t="shared" si="22"/>
      </c>
      <c r="K63" s="81">
        <f t="shared" si="1"/>
        <v>-44224</v>
      </c>
      <c r="L63" s="90"/>
      <c r="M63" s="90"/>
      <c r="N63" s="80">
        <f t="shared" si="2"/>
      </c>
      <c r="O63" s="81">
        <f t="shared" si="3"/>
        <v>-44224</v>
      </c>
      <c r="P63" s="90"/>
      <c r="Q63" s="90"/>
      <c r="R63" s="80">
        <f t="shared" si="4"/>
      </c>
      <c r="S63" s="81">
        <f t="shared" si="5"/>
        <v>-44224</v>
      </c>
      <c r="T63" s="90"/>
      <c r="U63" s="90"/>
      <c r="V63" s="80">
        <f t="shared" si="6"/>
      </c>
      <c r="W63" s="81">
        <f t="shared" si="7"/>
        <v>-44224</v>
      </c>
      <c r="X63" s="90"/>
      <c r="Y63" s="90"/>
      <c r="Z63" s="80">
        <f t="shared" si="8"/>
      </c>
      <c r="AA63" s="81">
        <f t="shared" si="9"/>
        <v>-44224</v>
      </c>
      <c r="AB63" s="90"/>
      <c r="AC63" s="90"/>
      <c r="AD63" s="80">
        <f t="shared" si="10"/>
      </c>
      <c r="AE63" s="81">
        <f t="shared" si="11"/>
        <v>-44224</v>
      </c>
      <c r="AF63" s="90"/>
      <c r="AG63" s="90"/>
      <c r="AH63" s="80">
        <f t="shared" si="12"/>
      </c>
      <c r="AI63" s="81">
        <f t="shared" si="13"/>
        <v>-44224</v>
      </c>
      <c r="AJ63" s="91">
        <v>44078</v>
      </c>
      <c r="AK63" s="91"/>
      <c r="AL63" s="80" t="str">
        <f t="shared" si="14"/>
        <v>VENCIDO HACE -146 DÍAS</v>
      </c>
      <c r="AM63" s="81">
        <f t="shared" si="15"/>
        <v>-146</v>
      </c>
      <c r="AN63" s="90"/>
      <c r="AO63" s="90"/>
      <c r="AP63" s="80">
        <f t="shared" si="16"/>
      </c>
      <c r="AQ63" s="81">
        <f t="shared" si="17"/>
        <v>-44224</v>
      </c>
      <c r="AR63" s="90"/>
      <c r="AS63" s="90"/>
      <c r="AT63" s="80">
        <f t="shared" si="18"/>
      </c>
      <c r="AU63" s="81">
        <f t="shared" si="23"/>
        <v>-44224</v>
      </c>
      <c r="AV63" s="90"/>
      <c r="AW63" s="90"/>
      <c r="AX63" s="80">
        <f t="shared" si="19"/>
      </c>
      <c r="AY63" s="81">
        <f t="shared" si="20"/>
        <v>-44224</v>
      </c>
    </row>
    <row r="64" spans="1:51" ht="15.75">
      <c r="A64" s="395"/>
      <c r="B64" s="87" t="s">
        <v>147</v>
      </c>
      <c r="C64" s="88"/>
      <c r="D64" s="80">
        <f t="shared" si="24"/>
      </c>
      <c r="E64" s="88"/>
      <c r="F64" s="80">
        <f t="shared" si="21"/>
      </c>
      <c r="G64" s="81" t="e">
        <f t="shared" si="25"/>
        <v>#VALUE!</v>
      </c>
      <c r="H64" s="89"/>
      <c r="I64" s="89"/>
      <c r="J64" s="80">
        <f t="shared" si="22"/>
      </c>
      <c r="K64" s="81">
        <f t="shared" si="1"/>
        <v>-44224</v>
      </c>
      <c r="L64" s="90"/>
      <c r="M64" s="90"/>
      <c r="N64" s="80">
        <f t="shared" si="2"/>
      </c>
      <c r="O64" s="81">
        <f t="shared" si="3"/>
        <v>-44224</v>
      </c>
      <c r="P64" s="90"/>
      <c r="Q64" s="90"/>
      <c r="R64" s="80">
        <f t="shared" si="4"/>
      </c>
      <c r="S64" s="81">
        <f t="shared" si="5"/>
        <v>-44224</v>
      </c>
      <c r="T64" s="90"/>
      <c r="U64" s="90"/>
      <c r="V64" s="80">
        <f t="shared" si="6"/>
      </c>
      <c r="W64" s="81">
        <f t="shared" si="7"/>
        <v>-44224</v>
      </c>
      <c r="X64" s="90"/>
      <c r="Y64" s="90"/>
      <c r="Z64" s="80">
        <f t="shared" si="8"/>
      </c>
      <c r="AA64" s="81">
        <f t="shared" si="9"/>
        <v>-44224</v>
      </c>
      <c r="AB64" s="90"/>
      <c r="AC64" s="90"/>
      <c r="AD64" s="80">
        <f t="shared" si="10"/>
      </c>
      <c r="AE64" s="81">
        <f t="shared" si="11"/>
        <v>-44224</v>
      </c>
      <c r="AF64" s="90"/>
      <c r="AG64" s="90"/>
      <c r="AH64" s="80">
        <f t="shared" si="12"/>
      </c>
      <c r="AI64" s="81">
        <f t="shared" si="13"/>
        <v>-44224</v>
      </c>
      <c r="AJ64" s="90"/>
      <c r="AK64" s="90"/>
      <c r="AL64" s="80">
        <f t="shared" si="14"/>
      </c>
      <c r="AM64" s="81">
        <f t="shared" si="15"/>
        <v>-44224</v>
      </c>
      <c r="AN64" s="90"/>
      <c r="AO64" s="90"/>
      <c r="AP64" s="80">
        <f t="shared" si="16"/>
      </c>
      <c r="AQ64" s="81">
        <f t="shared" si="17"/>
        <v>-44224</v>
      </c>
      <c r="AR64" s="91">
        <v>44145</v>
      </c>
      <c r="AS64" s="91"/>
      <c r="AT64" s="80" t="str">
        <f t="shared" si="18"/>
        <v>VENCIDO HACE -79 DÍAS</v>
      </c>
      <c r="AU64" s="81">
        <f t="shared" si="23"/>
        <v>-79</v>
      </c>
      <c r="AV64" s="90"/>
      <c r="AW64" s="90"/>
      <c r="AX64" s="80">
        <f t="shared" si="19"/>
      </c>
      <c r="AY64" s="81">
        <f t="shared" si="20"/>
        <v>-44224</v>
      </c>
    </row>
    <row r="65" spans="1:51" ht="15.75">
      <c r="A65" s="395"/>
      <c r="B65" s="87" t="s">
        <v>142</v>
      </c>
      <c r="C65" s="88"/>
      <c r="D65" s="80">
        <f t="shared" si="24"/>
      </c>
      <c r="E65" s="88"/>
      <c r="F65" s="80">
        <f t="shared" si="21"/>
      </c>
      <c r="G65" s="81" t="e">
        <f t="shared" si="25"/>
        <v>#VALUE!</v>
      </c>
      <c r="H65" s="89"/>
      <c r="I65" s="89"/>
      <c r="J65" s="80">
        <f t="shared" si="22"/>
      </c>
      <c r="K65" s="81">
        <f t="shared" si="1"/>
        <v>-44224</v>
      </c>
      <c r="L65" s="90"/>
      <c r="M65" s="90"/>
      <c r="N65" s="80">
        <f t="shared" si="2"/>
      </c>
      <c r="O65" s="81">
        <f t="shared" si="3"/>
        <v>-44224</v>
      </c>
      <c r="P65" s="90"/>
      <c r="Q65" s="90"/>
      <c r="R65" s="80">
        <f t="shared" si="4"/>
      </c>
      <c r="S65" s="81">
        <f t="shared" si="5"/>
        <v>-44224</v>
      </c>
      <c r="T65" s="90"/>
      <c r="U65" s="90"/>
      <c r="V65" s="80">
        <f t="shared" si="6"/>
      </c>
      <c r="W65" s="81">
        <f t="shared" si="7"/>
        <v>-44224</v>
      </c>
      <c r="X65" s="90"/>
      <c r="Y65" s="90"/>
      <c r="Z65" s="80">
        <f t="shared" si="8"/>
      </c>
      <c r="AA65" s="81">
        <f t="shared" si="9"/>
        <v>-44224</v>
      </c>
      <c r="AB65" s="90"/>
      <c r="AC65" s="90"/>
      <c r="AD65" s="80">
        <f t="shared" si="10"/>
      </c>
      <c r="AE65" s="81">
        <f t="shared" si="11"/>
        <v>-44224</v>
      </c>
      <c r="AF65" s="90"/>
      <c r="AG65" s="90"/>
      <c r="AH65" s="80">
        <f t="shared" si="12"/>
      </c>
      <c r="AI65" s="81">
        <f t="shared" si="13"/>
        <v>-44224</v>
      </c>
      <c r="AJ65" s="91">
        <v>44085</v>
      </c>
      <c r="AK65" s="91"/>
      <c r="AL65" s="80" t="str">
        <f t="shared" si="14"/>
        <v>VENCIDO HACE -139 DÍAS</v>
      </c>
      <c r="AM65" s="81">
        <f t="shared" si="15"/>
        <v>-139</v>
      </c>
      <c r="AN65" s="90"/>
      <c r="AO65" s="90"/>
      <c r="AP65" s="80">
        <f t="shared" si="16"/>
      </c>
      <c r="AQ65" s="81">
        <f t="shared" si="17"/>
        <v>-44224</v>
      </c>
      <c r="AR65" s="90"/>
      <c r="AS65" s="90"/>
      <c r="AT65" s="80">
        <f t="shared" si="18"/>
      </c>
      <c r="AU65" s="81">
        <f t="shared" si="23"/>
        <v>-44224</v>
      </c>
      <c r="AV65" s="90"/>
      <c r="AW65" s="90"/>
      <c r="AX65" s="80">
        <f t="shared" si="19"/>
      </c>
      <c r="AY65" s="81">
        <f t="shared" si="20"/>
        <v>-44224</v>
      </c>
    </row>
    <row r="66" spans="1:51" ht="15.75">
      <c r="A66" s="395"/>
      <c r="B66" s="87" t="s">
        <v>143</v>
      </c>
      <c r="C66" s="88"/>
      <c r="D66" s="80">
        <f t="shared" si="24"/>
      </c>
      <c r="E66" s="88"/>
      <c r="F66" s="80">
        <f t="shared" si="21"/>
      </c>
      <c r="G66" s="81" t="e">
        <f t="shared" si="25"/>
        <v>#VALUE!</v>
      </c>
      <c r="H66" s="89"/>
      <c r="I66" s="89"/>
      <c r="J66" s="80">
        <f t="shared" si="22"/>
      </c>
      <c r="K66" s="81">
        <f t="shared" si="1"/>
        <v>-44224</v>
      </c>
      <c r="L66" s="90"/>
      <c r="M66" s="90"/>
      <c r="N66" s="80">
        <f t="shared" si="2"/>
      </c>
      <c r="O66" s="81">
        <f t="shared" si="3"/>
        <v>-44224</v>
      </c>
      <c r="P66" s="90"/>
      <c r="Q66" s="90"/>
      <c r="R66" s="80">
        <f t="shared" si="4"/>
      </c>
      <c r="S66" s="81">
        <f t="shared" si="5"/>
        <v>-44224</v>
      </c>
      <c r="T66" s="90"/>
      <c r="U66" s="90"/>
      <c r="V66" s="80">
        <f t="shared" si="6"/>
      </c>
      <c r="W66" s="81">
        <f t="shared" si="7"/>
        <v>-44224</v>
      </c>
      <c r="X66" s="90"/>
      <c r="Y66" s="90"/>
      <c r="Z66" s="80">
        <f t="shared" si="8"/>
      </c>
      <c r="AA66" s="81">
        <f t="shared" si="9"/>
        <v>-44224</v>
      </c>
      <c r="AB66" s="90"/>
      <c r="AC66" s="90"/>
      <c r="AD66" s="80">
        <f t="shared" si="10"/>
      </c>
      <c r="AE66" s="81">
        <f t="shared" si="11"/>
        <v>-44224</v>
      </c>
      <c r="AF66" s="90"/>
      <c r="AG66" s="90"/>
      <c r="AH66" s="80">
        <f t="shared" si="12"/>
      </c>
      <c r="AI66" s="81">
        <f t="shared" si="13"/>
        <v>-44224</v>
      </c>
      <c r="AJ66" s="90"/>
      <c r="AK66" s="90"/>
      <c r="AL66" s="80">
        <f t="shared" si="14"/>
      </c>
      <c r="AM66" s="81">
        <f t="shared" si="15"/>
        <v>-44224</v>
      </c>
      <c r="AN66" s="90"/>
      <c r="AO66" s="90"/>
      <c r="AP66" s="80">
        <f t="shared" si="16"/>
      </c>
      <c r="AQ66" s="81">
        <f t="shared" si="17"/>
        <v>-44224</v>
      </c>
      <c r="AR66" s="91">
        <v>44140</v>
      </c>
      <c r="AS66" s="91"/>
      <c r="AT66" s="80" t="str">
        <f t="shared" si="18"/>
        <v>VENCIDO HACE -84 DÍAS</v>
      </c>
      <c r="AU66" s="81">
        <f t="shared" si="23"/>
        <v>-84</v>
      </c>
      <c r="AV66" s="90"/>
      <c r="AW66" s="90"/>
      <c r="AX66" s="80">
        <f t="shared" si="19"/>
      </c>
      <c r="AY66" s="81">
        <f t="shared" si="20"/>
        <v>-44224</v>
      </c>
    </row>
    <row r="67" spans="1:51" ht="15.75">
      <c r="A67" s="395"/>
      <c r="B67" s="87" t="s">
        <v>144</v>
      </c>
      <c r="C67" s="88"/>
      <c r="D67" s="80">
        <f t="shared" si="24"/>
      </c>
      <c r="E67" s="88"/>
      <c r="F67" s="80">
        <f t="shared" si="21"/>
      </c>
      <c r="G67" s="81" t="e">
        <f t="shared" si="25"/>
        <v>#VALUE!</v>
      </c>
      <c r="H67" s="89"/>
      <c r="I67" s="89"/>
      <c r="J67" s="80">
        <f t="shared" si="22"/>
      </c>
      <c r="K67" s="81">
        <f t="shared" si="1"/>
        <v>-44224</v>
      </c>
      <c r="L67" s="90"/>
      <c r="M67" s="90"/>
      <c r="N67" s="80">
        <f t="shared" si="2"/>
      </c>
      <c r="O67" s="81">
        <f t="shared" si="3"/>
        <v>-44224</v>
      </c>
      <c r="P67" s="90"/>
      <c r="Q67" s="90"/>
      <c r="R67" s="80">
        <f t="shared" si="4"/>
      </c>
      <c r="S67" s="81">
        <f t="shared" si="5"/>
        <v>-44224</v>
      </c>
      <c r="T67" s="90"/>
      <c r="U67" s="90"/>
      <c r="V67" s="80">
        <f t="shared" si="6"/>
      </c>
      <c r="W67" s="81">
        <f t="shared" si="7"/>
        <v>-44224</v>
      </c>
      <c r="X67" s="90"/>
      <c r="Y67" s="90"/>
      <c r="Z67" s="80">
        <f t="shared" si="8"/>
      </c>
      <c r="AA67" s="81">
        <f t="shared" si="9"/>
        <v>-44224</v>
      </c>
      <c r="AB67" s="90"/>
      <c r="AC67" s="90"/>
      <c r="AD67" s="80">
        <f t="shared" si="10"/>
      </c>
      <c r="AE67" s="81">
        <f t="shared" si="11"/>
        <v>-44224</v>
      </c>
      <c r="AF67" s="90"/>
      <c r="AG67" s="90"/>
      <c r="AH67" s="80">
        <f t="shared" si="12"/>
      </c>
      <c r="AI67" s="81">
        <f t="shared" si="13"/>
        <v>-44224</v>
      </c>
      <c r="AJ67" s="90"/>
      <c r="AK67" s="90"/>
      <c r="AL67" s="80">
        <f t="shared" si="14"/>
      </c>
      <c r="AM67" s="81">
        <f t="shared" si="15"/>
        <v>-44224</v>
      </c>
      <c r="AN67" s="90"/>
      <c r="AO67" s="90"/>
      <c r="AP67" s="80">
        <f t="shared" si="16"/>
      </c>
      <c r="AQ67" s="81">
        <f t="shared" si="17"/>
        <v>-44224</v>
      </c>
      <c r="AR67" s="90"/>
      <c r="AS67" s="90"/>
      <c r="AT67" s="80">
        <f t="shared" si="18"/>
      </c>
      <c r="AU67" s="81">
        <f t="shared" si="23"/>
        <v>-44224</v>
      </c>
      <c r="AV67" s="91">
        <v>44180</v>
      </c>
      <c r="AW67" s="91"/>
      <c r="AX67" s="80" t="str">
        <f t="shared" si="19"/>
        <v>VENCIDO HACE -44 DÍAS</v>
      </c>
      <c r="AY67" s="81">
        <f t="shared" si="20"/>
        <v>-44</v>
      </c>
    </row>
    <row r="68" spans="1:11" ht="15.75">
      <c r="A68" s="92"/>
      <c r="B68" s="93"/>
      <c r="C68" s="94"/>
      <c r="D68" s="94"/>
      <c r="E68" s="94"/>
      <c r="F68" s="94"/>
      <c r="G68" s="94"/>
      <c r="H68" s="95"/>
      <c r="I68" s="95"/>
      <c r="J68" s="95"/>
      <c r="K68" s="95"/>
    </row>
    <row r="69" spans="1:11" ht="15.75">
      <c r="A69" s="96"/>
      <c r="B69" s="97"/>
      <c r="C69" s="95"/>
      <c r="D69" s="95"/>
      <c r="E69" s="95"/>
      <c r="F69" s="95"/>
      <c r="G69" s="95"/>
      <c r="H69" s="95"/>
      <c r="I69" s="95"/>
      <c r="J69" s="95"/>
      <c r="K69" s="95"/>
    </row>
    <row r="70" spans="1:11" ht="15.75">
      <c r="A70" s="96"/>
      <c r="B70" s="97"/>
      <c r="C70" s="95"/>
      <c r="D70" s="95"/>
      <c r="E70" s="95"/>
      <c r="F70" s="95"/>
      <c r="G70" s="95"/>
      <c r="H70" s="95"/>
      <c r="I70" s="95"/>
      <c r="J70" s="95"/>
      <c r="K70" s="95"/>
    </row>
    <row r="71" spans="1:11" ht="15.75">
      <c r="A71" s="96"/>
      <c r="B71" s="97"/>
      <c r="C71" s="95"/>
      <c r="D71" s="95"/>
      <c r="E71" s="95"/>
      <c r="F71" s="95"/>
      <c r="G71" s="95"/>
      <c r="H71" s="95"/>
      <c r="I71" s="95"/>
      <c r="J71" s="95"/>
      <c r="K71" s="95"/>
    </row>
  </sheetData>
  <sheetProtection selectLockedCells="1" selectUnlockedCells="1"/>
  <mergeCells count="13">
    <mergeCell ref="A63:A67"/>
    <mergeCell ref="A24:A31"/>
    <mergeCell ref="A32:A51"/>
    <mergeCell ref="A52:A55"/>
    <mergeCell ref="A56:A62"/>
    <mergeCell ref="A2:B2"/>
    <mergeCell ref="A3:A11"/>
    <mergeCell ref="A12:A15"/>
    <mergeCell ref="A16:A18"/>
    <mergeCell ref="A19:A23"/>
    <mergeCell ref="C1:AY1"/>
    <mergeCell ref="C2:D2"/>
    <mergeCell ref="F2:G2"/>
  </mergeCells>
  <conditionalFormatting sqref="Z3:Z68 AD3:AD67 AH3:AH67 AL3:AL67 AP3:AP67 AT3:AT67 AX3:AX67">
    <cfRule type="containsText" priority="22" dxfId="3" operator="containsText" stopIfTrue="1" text="FALTA">
      <formula>NOT(ISERROR(SEARCH("FALTA",Z3)))</formula>
    </cfRule>
    <cfRule type="containsText" priority="23" dxfId="2" operator="containsText" stopIfTrue="1" text="TIENE">
      <formula>NOT(ISERROR(SEARCH("TIENE",Z3)))</formula>
    </cfRule>
    <cfRule type="containsText" priority="24" dxfId="1" operator="containsText" stopIfTrue="1" text="HOY">
      <formula>NOT(ISERROR(SEARCH("HOY",Z3)))</formula>
    </cfRule>
    <cfRule type="containsText" priority="25" dxfId="52" operator="containsText" stopIfTrue="1" text="VENCIDO">
      <formula>NOT(ISERROR(SEARCH("VENCIDO",Z3)))</formula>
    </cfRule>
  </conditionalFormatting>
  <conditionalFormatting sqref="F3:F67">
    <cfRule type="containsText" priority="18" dxfId="3" operator="containsText" stopIfTrue="1" text="FALTA">
      <formula>NOT(ISERROR(SEARCH("FALTA",F3)))</formula>
    </cfRule>
    <cfRule type="containsText" priority="19" dxfId="2" operator="containsText" stopIfTrue="1" text="TIENE">
      <formula>NOT(ISERROR(SEARCH("TIENE",F3)))</formula>
    </cfRule>
    <cfRule type="containsText" priority="20" dxfId="1" operator="containsText" stopIfTrue="1" text="HOY">
      <formula>NOT(ISERROR(SEARCH("HOY",F3)))</formula>
    </cfRule>
    <cfRule type="containsText" priority="21" dxfId="52" operator="containsText" stopIfTrue="1" text="VENCIDO">
      <formula>NOT(ISERROR(SEARCH("VENCIDO",F3)))</formula>
    </cfRule>
  </conditionalFormatting>
  <conditionalFormatting sqref="J3:J67">
    <cfRule type="containsText" priority="14" dxfId="3" operator="containsText" stopIfTrue="1" text="FALTA">
      <formula>NOT(ISERROR(SEARCH("FALTA",J3)))</formula>
    </cfRule>
    <cfRule type="containsText" priority="15" dxfId="2" operator="containsText" stopIfTrue="1" text="TIENE">
      <formula>NOT(ISERROR(SEARCH("TIENE",J3)))</formula>
    </cfRule>
    <cfRule type="containsText" priority="16" dxfId="1" operator="containsText" stopIfTrue="1" text="HOY">
      <formula>NOT(ISERROR(SEARCH("HOY",J3)))</formula>
    </cfRule>
    <cfRule type="containsText" priority="17" dxfId="52" operator="containsText" stopIfTrue="1" text="VENCIDO">
      <formula>NOT(ISERROR(SEARCH("VENCIDO",J3)))</formula>
    </cfRule>
  </conditionalFormatting>
  <conditionalFormatting sqref="N3:N67">
    <cfRule type="containsText" priority="10" dxfId="3" operator="containsText" stopIfTrue="1" text="FALTA">
      <formula>NOT(ISERROR(SEARCH("FALTA",N3)))</formula>
    </cfRule>
    <cfRule type="containsText" priority="11" dxfId="2" operator="containsText" stopIfTrue="1" text="TIENE">
      <formula>NOT(ISERROR(SEARCH("TIENE",N3)))</formula>
    </cfRule>
    <cfRule type="containsText" priority="12" dxfId="1" operator="containsText" stopIfTrue="1" text="HOY">
      <formula>NOT(ISERROR(SEARCH("HOY",N3)))</formula>
    </cfRule>
    <cfRule type="containsText" priority="13" dxfId="52" operator="containsText" stopIfTrue="1" text="VENCIDO">
      <formula>NOT(ISERROR(SEARCH("VENCIDO",N3)))</formula>
    </cfRule>
  </conditionalFormatting>
  <conditionalFormatting sqref="R3:R67">
    <cfRule type="containsText" priority="6" dxfId="3" operator="containsText" stopIfTrue="1" text="FALTA">
      <formula>NOT(ISERROR(SEARCH("FALTA",R3)))</formula>
    </cfRule>
    <cfRule type="containsText" priority="7" dxfId="2" operator="containsText" stopIfTrue="1" text="TIENE">
      <formula>NOT(ISERROR(SEARCH("TIENE",R3)))</formula>
    </cfRule>
    <cfRule type="containsText" priority="8" dxfId="1" operator="containsText" stopIfTrue="1" text="HOY">
      <formula>NOT(ISERROR(SEARCH("HOY",R3)))</formula>
    </cfRule>
    <cfRule type="containsText" priority="9" dxfId="52" operator="containsText" stopIfTrue="1" text="VENCIDO">
      <formula>NOT(ISERROR(SEARCH("VENCIDO",R3)))</formula>
    </cfRule>
  </conditionalFormatting>
  <conditionalFormatting sqref="V3:V67">
    <cfRule type="containsText" priority="2" dxfId="3" operator="containsText" stopIfTrue="1" text="FALTA">
      <formula>NOT(ISERROR(SEARCH("FALTA",V3)))</formula>
    </cfRule>
    <cfRule type="containsText" priority="3" dxfId="2" operator="containsText" stopIfTrue="1" text="TIENE">
      <formula>NOT(ISERROR(SEARCH("TIENE",V3)))</formula>
    </cfRule>
    <cfRule type="containsText" priority="4" dxfId="1" operator="containsText" stopIfTrue="1" text="HOY">
      <formula>NOT(ISERROR(SEARCH("HOY",V3)))</formula>
    </cfRule>
    <cfRule type="containsText" priority="5" dxfId="52" operator="containsText" stopIfTrue="1" text="VENCIDO">
      <formula>NOT(ISERROR(SEARCH("VENCIDO",V3)))</formula>
    </cfRule>
  </conditionalFormatting>
  <conditionalFormatting sqref="F2:G67 J2:J67 N3:N67 R3:R67 V3:V67 Z3:Z67 AD3:AD67 AH3:AH67 AL3:AL67 AP3:AP67 AT3:AT67 AX3:AX67">
    <cfRule type="containsText" priority="1" dxfId="0" operator="containsText" stopIfTrue="1" text="ENTREGADO">
      <formula>NOT(ISERROR(SEARCH("ENTREGADO",F2)))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showGridLines="0" zoomScaleSheetLayoutView="100" zoomScalePageLayoutView="0" workbookViewId="0" topLeftCell="A1">
      <selection activeCell="J4" sqref="J4"/>
    </sheetView>
  </sheetViews>
  <sheetFormatPr defaultColWidth="0" defaultRowHeight="18.75" customHeight="1" zeroHeight="1"/>
  <cols>
    <col min="1" max="1" width="1.75390625" style="30" customWidth="1"/>
    <col min="2" max="2" width="10.00390625" style="30" customWidth="1"/>
    <col min="3" max="3" width="9.25390625" style="30" customWidth="1"/>
    <col min="4" max="8" width="13.625" style="30" customWidth="1"/>
    <col min="9" max="10" width="13.375" style="30" customWidth="1"/>
    <col min="11" max="11" width="1.12109375" style="30" customWidth="1"/>
    <col min="12" max="12" width="10.00390625" style="30" hidden="1" customWidth="1"/>
    <col min="13" max="16384" width="12.75390625" style="30" hidden="1" customWidth="1"/>
  </cols>
  <sheetData>
    <row r="1" ht="7.5" customHeight="1" thickBot="1"/>
    <row r="2" spans="1:12" s="33" customFormat="1" ht="21" customHeight="1">
      <c r="A2" s="31"/>
      <c r="B2" s="408"/>
      <c r="C2" s="409"/>
      <c r="D2" s="405" t="s">
        <v>156</v>
      </c>
      <c r="E2" s="405"/>
      <c r="F2" s="405"/>
      <c r="G2" s="405"/>
      <c r="H2" s="405"/>
      <c r="I2" s="141" t="s">
        <v>157</v>
      </c>
      <c r="J2" s="142" t="s">
        <v>161</v>
      </c>
      <c r="K2" s="32"/>
      <c r="L2" s="32"/>
    </row>
    <row r="3" spans="1:12" s="33" customFormat="1" ht="21" customHeight="1">
      <c r="A3" s="31"/>
      <c r="B3" s="410"/>
      <c r="C3" s="411"/>
      <c r="D3" s="406" t="s">
        <v>104</v>
      </c>
      <c r="E3" s="406"/>
      <c r="F3" s="406"/>
      <c r="G3" s="406"/>
      <c r="H3" s="406"/>
      <c r="I3" s="139" t="s">
        <v>158</v>
      </c>
      <c r="J3" s="140">
        <v>1</v>
      </c>
      <c r="K3" s="32"/>
      <c r="L3" s="32"/>
    </row>
    <row r="4" spans="1:12" s="33" customFormat="1" ht="21" customHeight="1">
      <c r="A4" s="31"/>
      <c r="B4" s="410"/>
      <c r="C4" s="411"/>
      <c r="D4" s="406"/>
      <c r="E4" s="406"/>
      <c r="F4" s="406"/>
      <c r="G4" s="406"/>
      <c r="H4" s="406"/>
      <c r="I4" s="139" t="s">
        <v>159</v>
      </c>
      <c r="J4" s="143">
        <v>44161</v>
      </c>
      <c r="K4" s="32"/>
      <c r="L4" s="32"/>
    </row>
    <row r="5" spans="1:12" s="33" customFormat="1" ht="21" customHeight="1" thickBot="1">
      <c r="A5" s="31"/>
      <c r="B5" s="412"/>
      <c r="C5" s="413"/>
      <c r="D5" s="407"/>
      <c r="E5" s="407"/>
      <c r="F5" s="407"/>
      <c r="G5" s="407"/>
      <c r="H5" s="407"/>
      <c r="I5" s="400" t="s">
        <v>160</v>
      </c>
      <c r="J5" s="401"/>
      <c r="K5" s="30"/>
      <c r="L5" s="34"/>
    </row>
    <row r="6" spans="2:10" ht="4.5" customHeight="1" thickBot="1">
      <c r="B6" s="402"/>
      <c r="C6" s="402"/>
      <c r="D6" s="402"/>
      <c r="E6" s="402"/>
      <c r="F6" s="402"/>
      <c r="G6" s="402"/>
      <c r="H6" s="402"/>
      <c r="I6" s="402"/>
      <c r="J6" s="402"/>
    </row>
    <row r="7" spans="2:10" ht="21.75" customHeight="1">
      <c r="B7" s="403" t="s">
        <v>105</v>
      </c>
      <c r="C7" s="403"/>
      <c r="D7" s="404"/>
      <c r="E7" s="404"/>
      <c r="F7" s="404"/>
      <c r="G7" s="404"/>
      <c r="H7" s="404"/>
      <c r="I7" s="404"/>
      <c r="J7" s="404"/>
    </row>
    <row r="8" spans="2:10" ht="25.5" customHeight="1">
      <c r="B8" s="414" t="s">
        <v>106</v>
      </c>
      <c r="C8" s="414"/>
      <c r="D8" s="415" t="s">
        <v>107</v>
      </c>
      <c r="E8" s="415"/>
      <c r="F8" s="415"/>
      <c r="G8" s="415"/>
      <c r="H8" s="415"/>
      <c r="I8" s="415"/>
      <c r="J8" s="415"/>
    </row>
    <row r="9" spans="2:10" ht="25.5" customHeight="1">
      <c r="B9" s="414" t="s">
        <v>108</v>
      </c>
      <c r="C9" s="414"/>
      <c r="D9" s="415" t="s">
        <v>109</v>
      </c>
      <c r="E9" s="415"/>
      <c r="F9" s="415"/>
      <c r="G9" s="415"/>
      <c r="H9" s="415"/>
      <c r="I9" s="415"/>
      <c r="J9" s="415"/>
    </row>
    <row r="10" spans="2:10" ht="25.5" customHeight="1">
      <c r="B10" s="414" t="s">
        <v>110</v>
      </c>
      <c r="C10" s="414"/>
      <c r="D10" s="416" t="s">
        <v>111</v>
      </c>
      <c r="E10" s="416"/>
      <c r="F10" s="416"/>
      <c r="G10" s="416"/>
      <c r="H10" s="416"/>
      <c r="I10" s="416"/>
      <c r="J10" s="416"/>
    </row>
    <row r="11" spans="2:10" ht="27.75" customHeight="1">
      <c r="B11" s="414" t="s">
        <v>112</v>
      </c>
      <c r="C11" s="414"/>
      <c r="D11" s="415" t="s">
        <v>113</v>
      </c>
      <c r="E11" s="415"/>
      <c r="F11" s="415"/>
      <c r="G11" s="415"/>
      <c r="H11" s="415"/>
      <c r="I11" s="415"/>
      <c r="J11" s="415"/>
    </row>
    <row r="12" spans="2:10" ht="27.75" customHeight="1">
      <c r="B12" s="414" t="s">
        <v>114</v>
      </c>
      <c r="C12" s="414"/>
      <c r="D12" s="415" t="s">
        <v>115</v>
      </c>
      <c r="E12" s="415"/>
      <c r="F12" s="415"/>
      <c r="G12" s="415"/>
      <c r="H12" s="415"/>
      <c r="I12" s="415"/>
      <c r="J12" s="415"/>
    </row>
    <row r="13" spans="2:10" ht="25.5" customHeight="1">
      <c r="B13" s="414" t="s">
        <v>116</v>
      </c>
      <c r="C13" s="414"/>
      <c r="D13" s="415" t="s">
        <v>117</v>
      </c>
      <c r="E13" s="415"/>
      <c r="F13" s="415"/>
      <c r="G13" s="415"/>
      <c r="H13" s="415"/>
      <c r="I13" s="415"/>
      <c r="J13" s="415"/>
    </row>
    <row r="14" spans="2:10" ht="27.75" customHeight="1">
      <c r="B14" s="414" t="s">
        <v>118</v>
      </c>
      <c r="C14" s="414"/>
      <c r="D14" s="423" t="s">
        <v>119</v>
      </c>
      <c r="E14" s="423"/>
      <c r="F14" s="423"/>
      <c r="G14" s="423"/>
      <c r="H14" s="423"/>
      <c r="I14" s="423"/>
      <c r="J14" s="423"/>
    </row>
    <row r="15" spans="2:10" ht="29.25" customHeight="1">
      <c r="B15" s="414" t="s">
        <v>120</v>
      </c>
      <c r="C15" s="414"/>
      <c r="D15" s="415" t="s">
        <v>121</v>
      </c>
      <c r="E15" s="415"/>
      <c r="F15" s="415"/>
      <c r="G15" s="415"/>
      <c r="H15" s="415"/>
      <c r="I15" s="415"/>
      <c r="J15" s="415"/>
    </row>
    <row r="16" spans="2:10" ht="29.25" customHeight="1">
      <c r="B16" s="424" t="s">
        <v>122</v>
      </c>
      <c r="C16" s="424"/>
      <c r="D16" s="417" t="s">
        <v>123</v>
      </c>
      <c r="E16" s="417"/>
      <c r="F16" s="417"/>
      <c r="G16" s="417"/>
      <c r="H16" s="417"/>
      <c r="I16" s="417"/>
      <c r="J16" s="417"/>
    </row>
    <row r="17" spans="1:11" ht="5.25" customHeight="1">
      <c r="A17" s="35"/>
      <c r="B17" s="418"/>
      <c r="C17" s="418"/>
      <c r="D17" s="418"/>
      <c r="E17" s="418"/>
      <c r="F17" s="418"/>
      <c r="G17" s="418"/>
      <c r="H17" s="418"/>
      <c r="I17" s="418"/>
      <c r="J17" s="418"/>
      <c r="K17" s="35"/>
    </row>
    <row r="18" spans="2:10" ht="12.75" customHeight="1">
      <c r="B18" s="419" t="s">
        <v>124</v>
      </c>
      <c r="C18" s="419"/>
      <c r="D18" s="419"/>
      <c r="E18" s="36"/>
      <c r="F18" s="36"/>
      <c r="G18" s="36"/>
      <c r="H18" s="36"/>
      <c r="I18" s="36"/>
      <c r="J18" s="37"/>
    </row>
    <row r="19" spans="2:10" ht="11.25" customHeight="1">
      <c r="B19" s="420" t="s">
        <v>125</v>
      </c>
      <c r="C19" s="420"/>
      <c r="D19" s="138" t="s">
        <v>126</v>
      </c>
      <c r="H19" s="38"/>
      <c r="J19" s="39"/>
    </row>
    <row r="20" spans="2:11" s="40" customFormat="1" ht="15.75" customHeight="1">
      <c r="B20" s="41" t="s">
        <v>127</v>
      </c>
      <c r="C20" s="42">
        <f>PlanAnualDeTrabajo!J149</f>
        <v>0.7142857142857143</v>
      </c>
      <c r="D20" s="42">
        <v>0.9</v>
      </c>
      <c r="E20" s="43"/>
      <c r="F20" s="43"/>
      <c r="G20" s="43"/>
      <c r="H20" s="44"/>
      <c r="I20" s="43"/>
      <c r="J20" s="45"/>
      <c r="K20" s="43"/>
    </row>
    <row r="21" spans="2:10" ht="15.75" customHeight="1">
      <c r="B21" s="46" t="s">
        <v>128</v>
      </c>
      <c r="C21" s="42">
        <f>PlanAnualDeTrabajo!N149</f>
        <v>0</v>
      </c>
      <c r="D21" s="42">
        <v>0.9</v>
      </c>
      <c r="H21" s="38"/>
      <c r="J21" s="39"/>
    </row>
    <row r="22" spans="2:10" ht="15.75" customHeight="1">
      <c r="B22" s="46" t="s">
        <v>129</v>
      </c>
      <c r="C22" s="42">
        <f>PlanAnualDeTrabajo!R149</f>
        <v>0</v>
      </c>
      <c r="D22" s="42">
        <v>0.9</v>
      </c>
      <c r="J22" s="39"/>
    </row>
    <row r="23" spans="2:10" ht="15.75" customHeight="1">
      <c r="B23" s="46" t="s">
        <v>130</v>
      </c>
      <c r="C23" s="42">
        <f>PlanAnualDeTrabajo!V149</f>
        <v>0</v>
      </c>
      <c r="D23" s="42">
        <v>0.9</v>
      </c>
      <c r="J23" s="39"/>
    </row>
    <row r="24" spans="2:10" ht="15.75" customHeight="1">
      <c r="B24" s="46" t="s">
        <v>131</v>
      </c>
      <c r="C24" s="42">
        <f>PlanAnualDeTrabajo!Z149</f>
        <v>0</v>
      </c>
      <c r="D24" s="42">
        <v>0.9</v>
      </c>
      <c r="J24" s="39"/>
    </row>
    <row r="25" spans="2:10" ht="15.75" customHeight="1">
      <c r="B25" s="46" t="s">
        <v>132</v>
      </c>
      <c r="C25" s="42">
        <f>PlanAnualDeTrabajo!AD149</f>
        <v>0</v>
      </c>
      <c r="D25" s="42">
        <v>0.9</v>
      </c>
      <c r="J25" s="39"/>
    </row>
    <row r="26" spans="2:10" ht="15.75" customHeight="1">
      <c r="B26" s="46" t="s">
        <v>133</v>
      </c>
      <c r="C26" s="42">
        <f>PlanAnualDeTrabajo!AH149</f>
        <v>0</v>
      </c>
      <c r="D26" s="42">
        <v>0.9</v>
      </c>
      <c r="J26" s="39"/>
    </row>
    <row r="27" spans="2:10" ht="15.75" customHeight="1">
      <c r="B27" s="46" t="s">
        <v>134</v>
      </c>
      <c r="C27" s="42">
        <f>PlanAnualDeTrabajo!AL149</f>
        <v>0</v>
      </c>
      <c r="D27" s="42">
        <v>0.9</v>
      </c>
      <c r="J27" s="39"/>
    </row>
    <row r="28" spans="2:10" ht="15.75" customHeight="1">
      <c r="B28" s="46" t="s">
        <v>135</v>
      </c>
      <c r="C28" s="42">
        <f>PlanAnualDeTrabajo!AP149</f>
        <v>0</v>
      </c>
      <c r="D28" s="42">
        <v>0.9</v>
      </c>
      <c r="J28" s="39"/>
    </row>
    <row r="29" spans="2:10" ht="15.75" customHeight="1">
      <c r="B29" s="46" t="s">
        <v>136</v>
      </c>
      <c r="C29" s="42">
        <f>PlanAnualDeTrabajo!AT149</f>
        <v>0</v>
      </c>
      <c r="D29" s="42">
        <v>0.9</v>
      </c>
      <c r="J29" s="39"/>
    </row>
    <row r="30" spans="2:10" ht="15.75" customHeight="1">
      <c r="B30" s="46" t="s">
        <v>137</v>
      </c>
      <c r="C30" s="42">
        <f>PlanAnualDeTrabajo!AX149</f>
        <v>0</v>
      </c>
      <c r="D30" s="42">
        <v>0.9</v>
      </c>
      <c r="J30" s="39"/>
    </row>
    <row r="31" spans="2:10" ht="15.75" customHeight="1">
      <c r="B31" s="47" t="s">
        <v>138</v>
      </c>
      <c r="C31" s="48">
        <f>PlanAnualDeTrabajo!BB149</f>
        <v>0</v>
      </c>
      <c r="D31" s="48">
        <v>0.9</v>
      </c>
      <c r="E31" s="49"/>
      <c r="F31" s="49"/>
      <c r="G31" s="49"/>
      <c r="H31" s="49"/>
      <c r="I31" s="49"/>
      <c r="J31" s="50"/>
    </row>
    <row r="32" spans="2:4" ht="12" customHeight="1">
      <c r="B32" s="51"/>
      <c r="C32" s="52"/>
      <c r="D32" s="52"/>
    </row>
    <row r="33" spans="2:10" ht="33" customHeight="1">
      <c r="B33" s="421" t="s">
        <v>139</v>
      </c>
      <c r="C33" s="421"/>
      <c r="D33" s="421"/>
      <c r="E33" s="421"/>
      <c r="F33" s="421"/>
      <c r="G33" s="421"/>
      <c r="H33" s="421"/>
      <c r="I33" s="421"/>
      <c r="J33" s="421"/>
    </row>
    <row r="34" spans="2:10" ht="110.25" customHeight="1">
      <c r="B34" s="422" t="s">
        <v>140</v>
      </c>
      <c r="C34" s="422"/>
      <c r="D34" s="422"/>
      <c r="E34" s="422"/>
      <c r="F34" s="422"/>
      <c r="G34" s="422"/>
      <c r="H34" s="422"/>
      <c r="I34" s="422"/>
      <c r="J34" s="422"/>
    </row>
    <row r="35" ht="12.75" customHeight="1"/>
  </sheetData>
  <sheetProtection selectLockedCells="1" selectUnlockedCells="1"/>
  <mergeCells count="30">
    <mergeCell ref="B17:J17"/>
    <mergeCell ref="B18:D18"/>
    <mergeCell ref="B19:C19"/>
    <mergeCell ref="B33:J33"/>
    <mergeCell ref="B34:J34"/>
    <mergeCell ref="B14:C14"/>
    <mergeCell ref="D14:J14"/>
    <mergeCell ref="B15:C15"/>
    <mergeCell ref="D15:J15"/>
    <mergeCell ref="B16:C16"/>
    <mergeCell ref="D16:J16"/>
    <mergeCell ref="B11:C11"/>
    <mergeCell ref="D11:J11"/>
    <mergeCell ref="B12:C12"/>
    <mergeCell ref="D12:J12"/>
    <mergeCell ref="B13:C13"/>
    <mergeCell ref="D13:J13"/>
    <mergeCell ref="B8:C8"/>
    <mergeCell ref="D8:J8"/>
    <mergeCell ref="B9:C9"/>
    <mergeCell ref="D9:J9"/>
    <mergeCell ref="B10:C10"/>
    <mergeCell ref="D10:J10"/>
    <mergeCell ref="I5:J5"/>
    <mergeCell ref="B6:J6"/>
    <mergeCell ref="B7:C7"/>
    <mergeCell ref="D7:J7"/>
    <mergeCell ref="D2:H2"/>
    <mergeCell ref="D3:H5"/>
    <mergeCell ref="B2:C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8" sqref="G8:I8"/>
    </sheetView>
  </sheetViews>
  <sheetFormatPr defaultColWidth="11.00390625" defaultRowHeight="15.75"/>
  <sheetData>
    <row r="1" spans="1:9" ht="15.75">
      <c r="A1" s="425"/>
      <c r="B1" s="428" t="s">
        <v>156</v>
      </c>
      <c r="C1" s="429"/>
      <c r="D1" s="429"/>
      <c r="E1" s="429"/>
      <c r="F1" s="429"/>
      <c r="G1" s="430"/>
      <c r="H1" s="150" t="s">
        <v>162</v>
      </c>
      <c r="I1" s="150" t="s">
        <v>161</v>
      </c>
    </row>
    <row r="2" spans="1:9" ht="15.75">
      <c r="A2" s="426"/>
      <c r="B2" s="431" t="s">
        <v>0</v>
      </c>
      <c r="C2" s="432"/>
      <c r="D2" s="432"/>
      <c r="E2" s="432"/>
      <c r="F2" s="432"/>
      <c r="G2" s="433"/>
      <c r="H2" s="150" t="s">
        <v>158</v>
      </c>
      <c r="I2" s="150">
        <v>1</v>
      </c>
    </row>
    <row r="3" spans="1:9" ht="15.75">
      <c r="A3" s="426"/>
      <c r="B3" s="434"/>
      <c r="C3" s="435"/>
      <c r="D3" s="435"/>
      <c r="E3" s="435"/>
      <c r="F3" s="435"/>
      <c r="G3" s="436"/>
      <c r="H3" s="150" t="s">
        <v>159</v>
      </c>
      <c r="I3" s="151">
        <v>44161</v>
      </c>
    </row>
    <row r="4" spans="1:9" ht="15.75">
      <c r="A4" s="427"/>
      <c r="B4" s="437"/>
      <c r="C4" s="438"/>
      <c r="D4" s="438"/>
      <c r="E4" s="438"/>
      <c r="F4" s="438"/>
      <c r="G4" s="439"/>
      <c r="H4" s="440" t="s">
        <v>160</v>
      </c>
      <c r="I4" s="441"/>
    </row>
    <row r="5" spans="1:9" ht="15.75">
      <c r="A5" s="442"/>
      <c r="B5" s="443"/>
      <c r="C5" s="443"/>
      <c r="D5" s="443"/>
      <c r="E5" s="443"/>
      <c r="F5" s="443"/>
      <c r="G5" s="443"/>
      <c r="H5" s="443"/>
      <c r="I5" s="444"/>
    </row>
    <row r="6" spans="1:9" ht="15.75">
      <c r="A6" s="445" t="s">
        <v>163</v>
      </c>
      <c r="B6" s="446"/>
      <c r="C6" s="446"/>
      <c r="D6" s="446"/>
      <c r="E6" s="446"/>
      <c r="F6" s="446"/>
      <c r="G6" s="446"/>
      <c r="H6" s="446"/>
      <c r="I6" s="447"/>
    </row>
    <row r="7" spans="1:9" ht="15.75">
      <c r="A7" s="448" t="s">
        <v>164</v>
      </c>
      <c r="B7" s="449"/>
      <c r="C7" s="450"/>
      <c r="D7" s="448" t="s">
        <v>165</v>
      </c>
      <c r="E7" s="449"/>
      <c r="F7" s="450"/>
      <c r="G7" s="448" t="s">
        <v>166</v>
      </c>
      <c r="H7" s="449"/>
      <c r="I7" s="450"/>
    </row>
    <row r="8" spans="1:9" ht="59.25" customHeight="1">
      <c r="A8" s="451">
        <v>1</v>
      </c>
      <c r="B8" s="452"/>
      <c r="C8" s="453"/>
      <c r="D8" s="454" t="s">
        <v>167</v>
      </c>
      <c r="E8" s="455"/>
      <c r="F8" s="456"/>
      <c r="G8" s="457">
        <v>44161</v>
      </c>
      <c r="H8" s="452"/>
      <c r="I8" s="453"/>
    </row>
    <row r="9" spans="1:9" ht="209.25" customHeight="1">
      <c r="A9" s="458" t="s">
        <v>173</v>
      </c>
      <c r="B9" s="459"/>
      <c r="C9" s="460"/>
      <c r="D9" s="458" t="s">
        <v>168</v>
      </c>
      <c r="E9" s="459"/>
      <c r="F9" s="460"/>
      <c r="G9" s="458" t="s">
        <v>169</v>
      </c>
      <c r="H9" s="459"/>
      <c r="I9" s="460"/>
    </row>
    <row r="10" spans="1:9" ht="15.75">
      <c r="A10" s="461" t="s">
        <v>170</v>
      </c>
      <c r="B10" s="462"/>
      <c r="C10" s="463"/>
      <c r="D10" s="461" t="s">
        <v>171</v>
      </c>
      <c r="E10" s="462"/>
      <c r="F10" s="463"/>
      <c r="G10" s="461" t="s">
        <v>172</v>
      </c>
      <c r="H10" s="462"/>
      <c r="I10" s="463"/>
    </row>
  </sheetData>
  <sheetProtection/>
  <mergeCells count="18">
    <mergeCell ref="A9:C9"/>
    <mergeCell ref="D9:F9"/>
    <mergeCell ref="G9:I9"/>
    <mergeCell ref="A10:C10"/>
    <mergeCell ref="D10:F10"/>
    <mergeCell ref="G10:I10"/>
    <mergeCell ref="A7:C7"/>
    <mergeCell ref="D7:F7"/>
    <mergeCell ref="G7:I7"/>
    <mergeCell ref="A8:C8"/>
    <mergeCell ref="D8:F8"/>
    <mergeCell ref="G8:I8"/>
    <mergeCell ref="A1:A4"/>
    <mergeCell ref="B1:G1"/>
    <mergeCell ref="B2:G4"/>
    <mergeCell ref="H4:I4"/>
    <mergeCell ref="A5:I5"/>
    <mergeCell ref="A6:I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CAROLINA M</dc:creator>
  <cp:keywords/>
  <dc:description/>
  <cp:lastModifiedBy>00916</cp:lastModifiedBy>
  <cp:lastPrinted>2020-11-23T19:54:36Z</cp:lastPrinted>
  <dcterms:created xsi:type="dcterms:W3CDTF">2020-10-30T11:55:21Z</dcterms:created>
  <dcterms:modified xsi:type="dcterms:W3CDTF">2021-01-28T20:22:28Z</dcterms:modified>
  <cp:category/>
  <cp:version/>
  <cp:contentType/>
  <cp:contentStatus/>
</cp:coreProperties>
</file>